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gewerbeschulesamedan.sharepoint.com/sites/schalter/Freigegebene Dokumente/KV/Qualifikationsverfahren/Notenrechner_generell/"/>
    </mc:Choice>
  </mc:AlternateContent>
  <xr:revisionPtr revIDLastSave="0" documentId="8_{BCA17E98-21A7-4ADA-B8BE-AA7982DC6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l="1"/>
  <c r="K16" i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<sst xmlns="http://schemas.openxmlformats.org/spreadsheetml/2006/main" count="37" uniqueCount="37">
  <si>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</si>
  <si>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</si>
  <si>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</si>
  <si>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</si>
  <si>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</si>
  <si>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</si>
  <si>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</si>
  <si>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</si>
  <si>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</si>
  <si>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</si>
  <si>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</si>
  <si>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</si>
  <si>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</si>
  <si>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</si>
  <si>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</si>
  <si>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</si>
  <si>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</si>
  <si>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</si>
  <si>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</si>
  <si>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</si>
  <si>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</si>
  <si>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</si>
  <si>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</si>
  <si>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</si>
  <si>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</si>
  <si>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ab QV 2025</t>
  </si>
  <si>
    <t>QV-Rechner Detailhandelsfachleute EFZ</t>
  </si>
  <si>
    <t xml:space="preserve"> 5. Semester</t>
  </si>
  <si>
    <t xml:space="preserve"> 6. Semester</t>
  </si>
  <si>
    <t xml:space="preserve"> 1) Erfahrungsnote: 33.3%</t>
  </si>
  <si>
    <t xml:space="preserve"> 2) Vertiefungsarbeit: 33.3%</t>
  </si>
  <si>
    <t xml:space="preserve"> 3) Schlussprüfung (mündlich): 33.3%</t>
  </si>
  <si>
    <t>Basis: BiVo DHF 18.05.2021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</si>
  <si>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</si>
  <si>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20%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</si>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</sst>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3" fillId="2" borderId="13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6" fillId="0" borderId="0" xfId="0" applyFont="1"/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textRotation="90"/>
    </xf>
    <xf numFmtId="164" fontId="7" fillId="0" borderId="10" xfId="0" applyNumberFormat="1" applyFont="1" applyBorder="1" applyAlignment="1">
      <alignment horizontal="center" textRotation="90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7" fillId="3" borderId="5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164" fontId="8" fillId="3" borderId="16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>
      <alignment horizontal="center" textRotation="90" wrapText="1"/>
    </xf>
    <xf numFmtId="0" fontId="7" fillId="0" borderId="12" xfId="0" applyFont="1" applyBorder="1" applyAlignment="1">
      <alignment horizontal="left" vertical="center" wrapText="1"/>
    </xf>
    <xf numFmtId="0" fontId="12" fillId="0" borderId="0" xfId="0" applyFont="1"/>
    <xf numFmtId="0" fontId="7" fillId="4" borderId="17" xfId="0" applyFont="1" applyFill="1" applyBorder="1" applyAlignment="1">
      <alignment horizontal="left" vertical="center"/>
    </xf>
    <xf numFmtId="164" fontId="7" fillId="6" borderId="15" xfId="0" applyNumberFormat="1" applyFont="1" applyFill="1" applyBorder="1" applyAlignment="1">
      <alignment horizontal="center" vertical="center"/>
    </xf>
    <xf numFmtId="0" fontId="1" fillId="0" borderId="0" xfId="0" applyFont="1"/>
    <xf numFmtId="164" fontId="7" fillId="6" borderId="17" xfId="0" applyNumberFormat="1" applyFont="1" applyFill="1" applyBorder="1" applyAlignment="1">
      <alignment horizontal="center" vertical="center"/>
    </xf>
    <xf numFmtId="164" fontId="7" fillId="6" borderId="18" xfId="0" applyNumberFormat="1" applyFont="1" applyFill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8" fillId="6" borderId="15" xfId="0" applyNumberFormat="1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textRotation="90"/>
    </xf>
    <xf numFmtId="0" fontId="7" fillId="0" borderId="21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2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B1" zoomScale="98" zoomScaleNormal="98" workbookViewId="0">
      <selection activeCell="J10" sqref="J10"/>
    </sheetView>
  </sheetViews>
  <sheetFormatPr baseColWidth="10" defaultColWidth="11.42578125" defaultRowHeight="15"/>
  <cols>
    <col min="1" max="1" width="3.42578125" customWidth="1"/>
    <col min="2" max="2" width="56.7109375" customWidth="1"/>
    <col min="3" max="10" width="6.5703125" customWidth="1"/>
    <col min="11" max="11" width="10.7109375" customWidth="1"/>
  </cols>
  <sheetData>
    <row r="1" spans="1:13" s="19" customFormat="1" ht="24.75">
      <c r="A1"/>
      <c r="B1" s="16" t="s">
        <v>26</v>
      </c>
      <c r="C1" s="17"/>
      <c r="D1" s="17"/>
      <c r="E1" s="17"/>
      <c r="F1" s="17"/>
      <c r="G1" s="17"/>
      <c r="H1" s="17"/>
      <c r="I1" s="16" t="s">
        <v>25</v>
      </c>
      <c r="J1" s="18"/>
      <c r="K1" s="18"/>
      <c r="L1" s="17"/>
    </row>
    <row r="2" spans="1:13" s="19" customFormat="1" ht="24.75">
      <c r="A2"/>
      <c r="B2" s="69" t="s">
        <v>36</v>
      </c>
      <c r="C2" s="17"/>
      <c r="D2" s="17"/>
      <c r="E2" s="17"/>
      <c r="F2" s="17"/>
      <c r="G2" s="17"/>
      <c r="H2" s="17"/>
      <c r="I2" s="16"/>
      <c r="J2" s="18"/>
      <c r="K2" s="18"/>
      <c r="L2" s="17"/>
    </row>
    <row r="3" spans="1:13">
      <c r="B3" s="28" t="s">
        <v>0</v>
      </c>
      <c r="C3" s="70"/>
      <c r="D3" s="71"/>
      <c r="E3" s="71"/>
      <c r="F3" s="71"/>
      <c r="G3" s="30"/>
      <c r="H3" s="30"/>
      <c r="I3" s="71"/>
      <c r="J3" s="71"/>
      <c r="K3" s="71"/>
      <c r="L3" s="30"/>
    </row>
    <row r="4" spans="1:13"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</row>
    <row r="5" spans="1:13" ht="18.7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6"/>
      <c r="L5" s="32"/>
      <c r="M5" s="33"/>
    </row>
    <row r="6" spans="1:13" ht="15.75" thickBot="1">
      <c r="B6" s="30"/>
      <c r="C6" s="30"/>
      <c r="D6" s="30"/>
      <c r="E6" s="30"/>
      <c r="F6" s="30"/>
      <c r="G6" s="30"/>
      <c r="H6" s="30"/>
      <c r="I6" s="2"/>
      <c r="J6" s="30"/>
      <c r="K6" s="1"/>
      <c r="L6" s="24"/>
    </row>
    <row r="7" spans="1:13" s="19" customFormat="1" ht="30">
      <c r="A7"/>
      <c r="B7" s="61" t="s">
        <v>2</v>
      </c>
      <c r="C7" s="72" t="s">
        <v>3</v>
      </c>
      <c r="D7" s="73"/>
      <c r="E7" s="73"/>
      <c r="F7" s="73"/>
      <c r="G7" s="42"/>
      <c r="H7" s="43"/>
      <c r="I7" s="20"/>
      <c r="J7" s="21"/>
      <c r="K7" s="31" t="s">
        <v>4</v>
      </c>
      <c r="L7" s="17"/>
    </row>
    <row r="8" spans="1:13" ht="97.5" customHeight="1" thickBot="1">
      <c r="B8" s="3"/>
      <c r="C8" s="62" t="s">
        <v>5</v>
      </c>
      <c r="D8" s="22" t="s">
        <v>6</v>
      </c>
      <c r="E8" s="22" t="s">
        <v>7</v>
      </c>
      <c r="F8" s="23" t="s">
        <v>8</v>
      </c>
      <c r="G8" s="23" t="s">
        <v>27</v>
      </c>
      <c r="H8" s="23" t="s">
        <v>28</v>
      </c>
      <c r="I8" s="26" t="s">
        <v>9</v>
      </c>
      <c r="J8" s="27" t="s">
        <v>21</v>
      </c>
      <c r="K8" s="49"/>
      <c r="L8" s="4"/>
    </row>
    <row r="9" spans="1:13" s="38" customFormat="1" ht="15.75" thickBot="1">
      <c r="B9" s="61" t="s">
        <v>16</v>
      </c>
      <c r="C9" s="64"/>
      <c r="D9" s="9"/>
      <c r="E9" s="9"/>
      <c r="F9" s="9"/>
      <c r="G9" s="9"/>
      <c r="H9" s="9"/>
      <c r="I9" s="6"/>
      <c r="J9" s="15"/>
      <c r="K9" s="15"/>
      <c r="L9" s="39"/>
    </row>
    <row r="10" spans="1:13" s="38" customFormat="1" ht="39" thickBot="1">
      <c r="B10" s="8" t="s">
        <v>33</v>
      </c>
      <c r="C10" s="12"/>
      <c r="D10" s="9"/>
      <c r="E10" s="9"/>
      <c r="F10" s="9"/>
      <c r="G10" s="9"/>
      <c r="H10" s="9"/>
      <c r="I10" s="10"/>
      <c r="J10" s="41"/>
      <c r="K10" s="15"/>
      <c r="L10" s="39"/>
    </row>
    <row r="11" spans="1:13" s="38" customFormat="1" ht="26.25" thickBot="1">
      <c r="B11" s="8" t="s">
        <v>34</v>
      </c>
      <c r="C11" s="12"/>
      <c r="D11" s="9"/>
      <c r="E11" s="9"/>
      <c r="F11" s="9"/>
      <c r="G11" s="9"/>
      <c r="H11" s="15"/>
      <c r="I11" s="10"/>
      <c r="J11" s="25"/>
      <c r="K11" s="15"/>
    </row>
    <row r="12" spans="1:13" s="38" customFormat="1" ht="28.5" thickBot="1">
      <c r="B12" s="8" t="s">
        <v>35</v>
      </c>
      <c r="C12" s="47"/>
      <c r="D12" s="45"/>
      <c r="E12" s="45"/>
      <c r="F12" s="45"/>
      <c r="G12" s="45"/>
      <c r="H12" s="14"/>
      <c r="I12" s="46"/>
      <c r="J12" s="25"/>
      <c r="K12" s="44">
        <f>ROUND(IF(SUM(J10:J12)&gt;0,SUM(J10*0.5,J11*0.2,J12*0.3),"0.0"),1)</f>
        <v>0</v>
      </c>
      <c r="L12" s="39"/>
    </row>
    <row r="13" spans="1:13" s="38" customFormat="1" ht="15.75" thickBot="1">
      <c r="B13" s="61" t="s">
        <v>17</v>
      </c>
      <c r="C13" s="12"/>
      <c r="D13" s="9"/>
      <c r="E13" s="9"/>
      <c r="F13" s="9"/>
      <c r="G13" s="9"/>
      <c r="H13" s="9"/>
      <c r="I13" s="10"/>
      <c r="J13" s="12"/>
      <c r="K13" s="7"/>
      <c r="L13" s="39"/>
    </row>
    <row r="14" spans="1:13" s="38" customFormat="1" ht="15.75" thickBot="1">
      <c r="B14" s="8" t="s">
        <v>14</v>
      </c>
      <c r="C14" s="12"/>
      <c r="D14" s="58"/>
      <c r="E14" s="9"/>
      <c r="F14" s="9"/>
      <c r="G14" s="9"/>
      <c r="H14" s="9"/>
      <c r="I14" s="10"/>
      <c r="J14" s="41"/>
      <c r="K14" s="11"/>
      <c r="L14" s="39"/>
    </row>
    <row r="15" spans="1:13" s="38" customFormat="1" ht="26.25" thickBot="1">
      <c r="B15" s="8" t="s">
        <v>15</v>
      </c>
      <c r="C15" s="12"/>
      <c r="D15" s="9"/>
      <c r="E15" s="9"/>
      <c r="F15" s="9"/>
      <c r="G15" s="9"/>
      <c r="H15" s="9"/>
      <c r="I15" s="10"/>
      <c r="J15" s="41"/>
      <c r="K15" s="11"/>
      <c r="L15" s="39"/>
    </row>
    <row r="16" spans="1:13" s="38" customFormat="1" ht="15.75" thickBot="1">
      <c r="B16" s="8" t="s">
        <v>20</v>
      </c>
      <c r="C16" s="47"/>
      <c r="D16" s="45"/>
      <c r="E16" s="45"/>
      <c r="F16" s="45"/>
      <c r="G16" s="45"/>
      <c r="H16" s="14"/>
      <c r="I16" s="46"/>
      <c r="J16" s="41"/>
      <c r="K16" s="44">
        <f>ROUND(IF(SUM(J14:J16)&gt;0,SUM(J14*0.5,J15*0.25,J16*0.25),"0.0"),1)</f>
        <v>0</v>
      </c>
      <c r="L16" s="39"/>
    </row>
    <row r="17" spans="2:16" s="38" customFormat="1" ht="15.75" thickBot="1">
      <c r="B17" s="63" t="s">
        <v>18</v>
      </c>
      <c r="C17" s="64"/>
      <c r="D17" s="5"/>
      <c r="E17" s="9"/>
      <c r="F17" s="9"/>
      <c r="G17" s="9"/>
      <c r="H17" s="9"/>
      <c r="I17" s="10"/>
      <c r="J17" s="15"/>
      <c r="K17" s="15"/>
      <c r="L17" s="39"/>
    </row>
    <row r="18" spans="2:16" s="38" customFormat="1" ht="15.75" thickBot="1">
      <c r="B18" s="13" t="s">
        <v>29</v>
      </c>
      <c r="C18" s="65"/>
      <c r="D18" s="48"/>
      <c r="E18" s="48"/>
      <c r="F18" s="48"/>
      <c r="G18" s="48"/>
      <c r="H18" s="9"/>
      <c r="I18" s="60" t="str">
        <f>IF(SUM(C18:G18),ROUND(2*AVERAGE(C18:G18),0)/2,"")</f>
        <v/>
      </c>
      <c r="J18" s="15"/>
      <c r="K18" s="15"/>
      <c r="L18" s="39"/>
    </row>
    <row r="19" spans="2:16" s="38" customFormat="1" ht="15.75" thickBot="1">
      <c r="B19" s="13" t="s">
        <v>30</v>
      </c>
      <c r="C19" s="12"/>
      <c r="D19" s="9"/>
      <c r="E19" s="9"/>
      <c r="F19" s="9"/>
      <c r="G19" s="9"/>
      <c r="H19" s="15"/>
      <c r="I19" s="10"/>
      <c r="J19" s="41"/>
      <c r="K19" s="15"/>
      <c r="N19" s="40"/>
    </row>
    <row r="20" spans="2:16" s="38" customFormat="1" ht="15.75" thickBot="1">
      <c r="B20" s="13" t="s">
        <v>31</v>
      </c>
      <c r="C20" s="47"/>
      <c r="D20" s="45"/>
      <c r="E20" s="45"/>
      <c r="F20" s="45"/>
      <c r="G20" s="45"/>
      <c r="H20" s="14"/>
      <c r="I20" s="46"/>
      <c r="J20" s="66"/>
      <c r="K20" s="44">
        <f>ROUND(IF(SUM(I18,J19,J20)&gt;0,AVERAGE(I18,J19,J20),"0.0"),1)</f>
        <v>0</v>
      </c>
      <c r="L20" s="39"/>
      <c r="N20" s="40"/>
    </row>
    <row r="21" spans="2:16" s="38" customFormat="1" ht="15.75" thickBot="1">
      <c r="B21" s="61" t="s">
        <v>19</v>
      </c>
      <c r="C21" s="12"/>
      <c r="D21" s="9"/>
      <c r="E21" s="9"/>
      <c r="F21" s="9"/>
      <c r="G21" s="9"/>
      <c r="H21" s="9"/>
      <c r="I21" s="10"/>
      <c r="J21" s="15"/>
      <c r="K21" s="15"/>
      <c r="L21" s="39"/>
      <c r="O21" s="40"/>
    </row>
    <row r="22" spans="2:16" s="38" customFormat="1" ht="15.75" thickBot="1">
      <c r="B22" s="13" t="s">
        <v>11</v>
      </c>
      <c r="C22" s="12"/>
      <c r="D22" s="48"/>
      <c r="E22" s="9"/>
      <c r="F22" s="48"/>
      <c r="G22" s="9"/>
      <c r="H22" s="48"/>
      <c r="I22" s="60" t="str">
        <f>IF(SUM(C22:H22),ROUND(2*AVERAGE(C22:H22),0)/2,"")</f>
        <v/>
      </c>
      <c r="J22" s="15"/>
      <c r="K22" s="15"/>
      <c r="L22" s="39"/>
      <c r="P22" s="40"/>
    </row>
    <row r="23" spans="2:16" s="38" customFormat="1" ht="15.75" thickBot="1">
      <c r="B23" s="13" t="s">
        <v>12</v>
      </c>
      <c r="C23" s="65"/>
      <c r="D23" s="48"/>
      <c r="E23" s="48"/>
      <c r="F23" s="67"/>
      <c r="G23" s="48"/>
      <c r="H23" s="68"/>
      <c r="I23" s="60" t="str">
        <f>IF(SUM(C23:H23),ROUND(2*AVERAGE(C23:H23),0)/2,"")</f>
        <v/>
      </c>
      <c r="J23" s="15"/>
      <c r="K23" s="15"/>
      <c r="L23" s="39"/>
    </row>
    <row r="24" spans="2:16" s="38" customFormat="1" ht="15.75" thickBot="1">
      <c r="B24" s="13" t="s">
        <v>13</v>
      </c>
      <c r="C24" s="47"/>
      <c r="D24" s="48"/>
      <c r="E24" s="45"/>
      <c r="F24" s="48"/>
      <c r="G24" s="9"/>
      <c r="H24" s="48"/>
      <c r="I24" s="60" t="str">
        <f>IF(SUM(C24:H24),ROUND(2*AVERAGE(C24:H24),0)/2,"")</f>
        <v/>
      </c>
      <c r="J24" s="14"/>
      <c r="K24" s="44">
        <f>ROUND(IF(SUM(I22:I24)&gt;0,SUM(I22*0.25,I23*0.5,I24*0.25),"0.0"),1)</f>
        <v>0</v>
      </c>
      <c r="L24" s="39"/>
    </row>
    <row r="25" spans="2:16" s="38" customFormat="1" ht="15.75" thickBot="1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39"/>
    </row>
    <row r="26" spans="2:16" s="38" customFormat="1" ht="15.75" thickBot="1">
      <c r="B26" s="52" t="s">
        <v>10</v>
      </c>
      <c r="C26" s="55"/>
      <c r="D26" s="56"/>
      <c r="E26" s="56"/>
      <c r="F26" s="56"/>
      <c r="G26" s="56"/>
      <c r="H26" s="56"/>
      <c r="I26" s="56"/>
      <c r="J26" s="57"/>
      <c r="K26" s="53" t="str">
        <f>IF(SUM(K12,K16,K20,K24)&gt;0,ROUND(SUM(K12*0.3,K16*0.3,K20*0.1,,K24*0.3),1),"")</f>
        <v/>
      </c>
      <c r="L26" s="39"/>
    </row>
    <row r="27" spans="2:16" ht="15.75" thickBot="1">
      <c r="B27" s="52" t="s">
        <v>22</v>
      </c>
      <c r="C27" s="55"/>
      <c r="D27" s="56"/>
      <c r="E27" s="56"/>
      <c r="F27" s="56"/>
      <c r="G27" s="56"/>
      <c r="H27" s="56"/>
      <c r="I27" s="56"/>
      <c r="J27" s="57"/>
      <c r="K27" s="59">
        <f>K12</f>
        <v>0</v>
      </c>
      <c r="L27" s="30"/>
    </row>
    <row r="28" spans="2:16" ht="15.75" thickBot="1">
      <c r="B28" s="52" t="s">
        <v>23</v>
      </c>
      <c r="C28" s="74" t="str">
        <f>IF(AND(K12&gt;=4,K26&gt;=4),"bestanden","nicht bestanden")</f>
        <v>nicht bestanden</v>
      </c>
      <c r="D28" s="75"/>
      <c r="E28" s="75"/>
      <c r="F28" s="75"/>
      <c r="G28" s="75"/>
      <c r="H28" s="75"/>
      <c r="I28" s="75"/>
      <c r="J28" s="75"/>
      <c r="K28" s="76"/>
      <c r="L28" s="30"/>
    </row>
    <row r="29" spans="2:16">
      <c r="B29" s="51"/>
    </row>
    <row r="30" spans="2:16">
      <c r="B30" s="54" t="s">
        <v>24</v>
      </c>
    </row>
    <row r="32" spans="2:16">
      <c r="B32" s="37" t="s">
        <v>32</v>
      </c>
    </row>
  </sheetData>
  <sheetProtection sheet="1" objects="1" scenarios="1" selectLockedCells="1"/>
  <mergeCells count="4">
    <mergeCell ref="C3:F3"/>
    <mergeCell ref="I3:K3"/>
    <mergeCell ref="C7:F7"/>
    <mergeCell ref="C28:K28"/>
  </mergeCells>
  <conditionalFormatting sqref="C28">
    <cfRule type="containsText" dxfId="1" priority="11" operator="containsText" text="nicht bestanden">
      <formula>NOT(ISERROR(SEARCH("nicht bestanden",C28)))</formula>
    </cfRule>
  </conditionalFormatting>
  <conditionalFormatting sqref="C26:K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884201E2476F45B7D551876B6BD7F6" ma:contentTypeVersion="17" ma:contentTypeDescription="Ein neues Dokument erstellen." ma:contentTypeScope="" ma:versionID="d4a6a68ef125fda92cc87b58209ed58a">
  <xsd:schema xmlns:xsd="http://www.w3.org/2001/XMLSchema" xmlns:xs="http://www.w3.org/2001/XMLSchema" xmlns:p="http://schemas.microsoft.com/office/2006/metadata/properties" xmlns:ns2="df654db5-f51c-4952-8e98-b2624be93a2f" xmlns:ns3="5061e5e8-6c67-4545-8e01-e4be7d212430" targetNamespace="http://schemas.microsoft.com/office/2006/metadata/properties" ma:root="true" ma:fieldsID="c4105aadd5d44158d8fdb62d1cbcaba4" ns2:_="" ns3:_="">
    <xsd:import namespace="df654db5-f51c-4952-8e98-b2624be93a2f"/>
    <xsd:import namespace="5061e5e8-6c67-4545-8e01-e4be7d2124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4db5-f51c-4952-8e98-b2624be93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4ea85f6-e8cb-4a44-8b92-dc6984d68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1e5e8-6c67-4545-8e01-e4be7d212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c535fc-5fc2-4891-8610-2b944648b3d1}" ma:internalName="TaxCatchAll" ma:showField="CatchAllData" ma:web="5061e5e8-6c67-4545-8e01-e4be7d2124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654db5-f51c-4952-8e98-b2624be93a2f">
      <Terms xmlns="http://schemas.microsoft.com/office/infopath/2007/PartnerControls"/>
    </lcf76f155ced4ddcb4097134ff3c332f>
    <TaxCatchAll xmlns="5061e5e8-6c67-4545-8e01-e4be7d212430" xsi:nil="true"/>
  </documentManagement>
</p:properties>
</file>

<file path=customXml/itemProps1.xml><?xml version="1.0" encoding="utf-8"?>
<ds:datastoreItem xmlns:ds="http://schemas.openxmlformats.org/officeDocument/2006/customXml" ds:itemID="{D95DC328-14C9-4407-9104-CDCE5C41F610}"/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0a41dab9-c328-4c1e-b0eb-880d435cf83a"/>
    <ds:schemaRef ds:uri="http://www.w3.org/XML/1998/namespace"/>
    <ds:schemaRef ds:uri="a19a5040-ebfd-45d9-9c5e-34b64ba6cc03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Nicole Giger</cp:lastModifiedBy>
  <cp:revision/>
  <cp:lastPrinted>2022-05-02T06:44:57Z</cp:lastPrinted>
  <dcterms:created xsi:type="dcterms:W3CDTF">2020-05-08T06:27:30Z</dcterms:created>
  <dcterms:modified xsi:type="dcterms:W3CDTF">2024-10-21T14:12:29Z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0x010100C2884201E2476F45B7D551876B6BD7F6</vt:lpwstr>
  </property>
</Properties>
</file>