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FreiMathias\Downloads\"/>
    </mc:Choice>
  </mc:AlternateContent>
  <xr:revisionPtr revIDLastSave="0" documentId="13_ncr:1_{33183265-6DD9-46E9-8C21-3902DAF41ECA}" xr6:coauthVersionLast="47" xr6:coauthVersionMax="47" xr10:uidLastSave="{00000000-0000-0000-0000-000000000000}"/>
  <bookViews>
    <workbookView xWindow="-108" yWindow="-108" windowWidth="23256" windowHeight="12456" xr2:uid="{00000000-000D-0000-FFFF-FFFF00000000}"/>
  </bookViews>
  <sheets>
    <sheet name="DeutschMS" sheetId="3" r:id="rId1"/>
    <sheet name="Deutsch_RomanischMS" sheetId="35" r:id="rId2"/>
    <sheet name="ItalienischMS" sheetId="2" r:id="rId3"/>
  </sheets>
  <definedNames>
    <definedName name="_xlnm.Print_Area" localSheetId="0">DeutschMS!$A$1:$W$33</definedName>
    <definedName name="müller">#REF!</definedName>
    <definedName name="Notenwerte" localSheetId="0">DeutschMS!$A$36:$A$46</definedName>
    <definedName name="Notenwer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7" i="2" l="1"/>
  <c r="S21" i="2"/>
  <c r="S15" i="2"/>
  <c r="U15" i="2" s="1"/>
  <c r="S13" i="2"/>
  <c r="U13" i="2" s="1"/>
  <c r="S11" i="2"/>
  <c r="S9" i="2"/>
  <c r="S7" i="2"/>
  <c r="Q19" i="2"/>
  <c r="Q17" i="2"/>
  <c r="Z17" i="2" s="1"/>
  <c r="Q15" i="2"/>
  <c r="Q13" i="2"/>
  <c r="Q11" i="2"/>
  <c r="Q9" i="2"/>
  <c r="Q7" i="2"/>
  <c r="S21" i="3"/>
  <c r="Q19" i="3"/>
  <c r="U19" i="3" s="1"/>
  <c r="Q17" i="3"/>
  <c r="U17" i="3" s="1"/>
  <c r="Q13" i="3"/>
  <c r="U13" i="3" s="1"/>
  <c r="Q11" i="3"/>
  <c r="U11" i="3" s="1"/>
  <c r="Q9" i="3"/>
  <c r="U9" i="3" s="1"/>
  <c r="Q7" i="3"/>
  <c r="S9" i="35"/>
  <c r="S11" i="35"/>
  <c r="S13" i="35"/>
  <c r="S15" i="35"/>
  <c r="S17" i="35"/>
  <c r="U17" i="35" s="1"/>
  <c r="S23" i="35"/>
  <c r="Q21" i="35"/>
  <c r="Q19" i="35"/>
  <c r="Y19" i="35" s="1"/>
  <c r="Q15" i="35"/>
  <c r="Q13" i="35"/>
  <c r="Q11" i="35"/>
  <c r="Q9" i="35"/>
  <c r="Y21" i="2"/>
  <c r="Y20" i="2"/>
  <c r="Y18" i="2"/>
  <c r="Y16" i="2"/>
  <c r="Y23" i="35"/>
  <c r="Y22" i="35"/>
  <c r="Y20" i="35"/>
  <c r="Y18" i="35"/>
  <c r="S7" i="3"/>
  <c r="U7" i="3" s="1"/>
  <c r="S9" i="3"/>
  <c r="S11" i="3"/>
  <c r="S13" i="3"/>
  <c r="S15" i="3"/>
  <c r="U15" i="3" s="1"/>
  <c r="U19" i="2" l="1"/>
  <c r="Z19" i="2" s="1"/>
  <c r="U11" i="2"/>
  <c r="Y11" i="2" s="1"/>
  <c r="U9" i="2"/>
  <c r="Z9" i="2" s="1"/>
  <c r="Z7" i="2"/>
  <c r="U9" i="35"/>
  <c r="Z9" i="35" s="1"/>
  <c r="U13" i="35"/>
  <c r="Y13" i="35" s="1"/>
  <c r="Z19" i="35"/>
  <c r="U15" i="35"/>
  <c r="Y15" i="35" s="1"/>
  <c r="U21" i="35"/>
  <c r="Z21" i="35" s="1"/>
  <c r="U11" i="35"/>
  <c r="Z11" i="35" s="1"/>
  <c r="Z15" i="2"/>
  <c r="Y15" i="2"/>
  <c r="Z13" i="2"/>
  <c r="Y13" i="2"/>
  <c r="U17" i="2"/>
  <c r="Y17" i="2"/>
  <c r="Y17" i="35"/>
  <c r="Z17" i="35"/>
  <c r="U19" i="35"/>
  <c r="Z15" i="3"/>
  <c r="Y16" i="3"/>
  <c r="Y18" i="3"/>
  <c r="Y20" i="3"/>
  <c r="Y21" i="3"/>
  <c r="Y19" i="2" l="1"/>
  <c r="Z11" i="2"/>
  <c r="X30" i="2" s="1"/>
  <c r="Y30" i="2" s="1"/>
  <c r="Y9" i="2"/>
  <c r="U26" i="2"/>
  <c r="Y26" i="2" s="1"/>
  <c r="Q32" i="2" s="1"/>
  <c r="Y7" i="2"/>
  <c r="X28" i="2" s="1"/>
  <c r="Y28" i="2" s="1"/>
  <c r="Y21" i="35"/>
  <c r="Y9" i="35"/>
  <c r="Z13" i="35"/>
  <c r="Y11" i="35"/>
  <c r="U28" i="35"/>
  <c r="Z15" i="35"/>
  <c r="Y11" i="3"/>
  <c r="Z19" i="3"/>
  <c r="Z13" i="3"/>
  <c r="Z9" i="3"/>
  <c r="Y7" i="3"/>
  <c r="Y17" i="3"/>
  <c r="Z17" i="3"/>
  <c r="Y15" i="3"/>
  <c r="U28" i="2" l="1"/>
  <c r="U30" i="2" s="1"/>
  <c r="X30" i="35"/>
  <c r="Y30" i="35" s="1"/>
  <c r="X32" i="35"/>
  <c r="Y32" i="35" s="1"/>
  <c r="Y28" i="35"/>
  <c r="Z11" i="3"/>
  <c r="Y19" i="3"/>
  <c r="Y9" i="3"/>
  <c r="Y13" i="3"/>
  <c r="Z7" i="3"/>
  <c r="U26" i="3"/>
  <c r="Y26" i="3" s="1"/>
  <c r="U30" i="35" l="1"/>
  <c r="U32" i="35" s="1"/>
  <c r="Q34" i="35"/>
  <c r="X30" i="3"/>
  <c r="Y30" i="3" s="1"/>
  <c r="X28" i="3"/>
  <c r="Y28" i="3" s="1"/>
  <c r="Q32" i="3" l="1"/>
  <c r="U28" i="3"/>
  <c r="U30" i="3" s="1"/>
</calcChain>
</file>

<file path=xl/sharedStrings.xml><?xml version="1.0" encoding="utf-8"?>
<sst xmlns="http://schemas.openxmlformats.org/spreadsheetml/2006/main" count="124" uniqueCount="39">
  <si>
    <t>Notenrechner EFZ Profil E</t>
  </si>
  <si>
    <t>1. Jahr</t>
  </si>
  <si>
    <t>2. Jahr</t>
  </si>
  <si>
    <t>3.Jahr</t>
  </si>
  <si>
    <t>Prüfung</t>
  </si>
  <si>
    <t>Positionen</t>
  </si>
  <si>
    <t>Fachnote</t>
  </si>
  <si>
    <t>Gew.</t>
  </si>
  <si>
    <t>Wertung</t>
  </si>
  <si>
    <t>1.Sem</t>
  </si>
  <si>
    <t>2.Sem</t>
  </si>
  <si>
    <t>3.Sem</t>
  </si>
  <si>
    <t>4.Sem</t>
  </si>
  <si>
    <t>5.Sem</t>
  </si>
  <si>
    <t>6.Sem</t>
  </si>
  <si>
    <t>Erf.</t>
  </si>
  <si>
    <t>Prf.</t>
  </si>
  <si>
    <t>Fehl-
note</t>
  </si>
  <si>
    <t>Ungen.
Note</t>
  </si>
  <si>
    <t>Deutsch</t>
  </si>
  <si>
    <t>1/8</t>
  </si>
  <si>
    <t>Italienisch</t>
  </si>
  <si>
    <t>Englisch</t>
  </si>
  <si>
    <t>IKA</t>
  </si>
  <si>
    <t>W&amp;G I</t>
  </si>
  <si>
    <t>2/8</t>
  </si>
  <si>
    <t xml:space="preserve">W&amp;G II </t>
  </si>
  <si>
    <t>Projektarbeiten V&amp;V</t>
  </si>
  <si>
    <t>Projektarbeiten SA</t>
  </si>
  <si>
    <t xml:space="preserve">Durchschnitt: </t>
  </si>
  <si>
    <t>W&amp;G I wird für Durchschnitt und Fehlnoten doppelt gewichtet, für Anzahl Ungenügende nur einfach.</t>
  </si>
  <si>
    <t xml:space="preserve">Fehlnoten: </t>
  </si>
  <si>
    <t xml:space="preserve">Anz. Ungen.: </t>
  </si>
  <si>
    <t>Ohne Gewähr</t>
  </si>
  <si>
    <t>Italienisch Muttersprache</t>
  </si>
  <si>
    <t>Deutsch Fremdsprache</t>
  </si>
  <si>
    <t>Romanisch</t>
  </si>
  <si>
    <t>Deutsch Muttersprache</t>
  </si>
  <si>
    <t>Deutsch/Romanisch Muttersprache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</si>
</sst>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0.0;&quot;&quot;"/>
    <numFmt numFmtId="166" formatCode="0;\-0;&quot;&quot;"/>
    <numFmt numFmtId="167" formatCode="_ * #,##0.0_ ;_ * \-#,##0.0_ ;_ * &quot;-&quot;??_ ;_ @_ "/>
    <numFmt numFmtId="168" formatCode="0.0"/>
  </numFmts>
  <fonts count="17" x14ac:knownFonts="1">
    <font>
      <sz val="11"/>
      <color theme="1"/>
      <name val="Calibri"/>
      <family val="2"/>
      <scheme val="minor"/>
    </font>
    <font>
      <sz val="11"/>
      <color theme="1"/>
      <name val="Calibri"/>
      <family val="2"/>
      <scheme val="minor"/>
    </font>
    <font>
      <b/>
      <sz val="18"/>
      <color rgb="FFB30931"/>
      <name val="Arial"/>
      <family val="2"/>
    </font>
    <font>
      <sz val="11"/>
      <color rgb="FFB30931"/>
      <name val="Arial"/>
      <family val="2"/>
    </font>
    <font>
      <sz val="10"/>
      <color indexed="8"/>
      <name val="Arial"/>
      <family val="2"/>
    </font>
    <font>
      <sz val="11"/>
      <color indexed="8"/>
      <name val="Arial"/>
      <family val="2"/>
    </font>
    <font>
      <b/>
      <sz val="10"/>
      <color indexed="8"/>
      <name val="Arial"/>
      <family val="2"/>
    </font>
    <font>
      <b/>
      <sz val="10"/>
      <color theme="0"/>
      <name val="Arial"/>
      <family val="2"/>
    </font>
    <font>
      <b/>
      <sz val="8"/>
      <color theme="0"/>
      <name val="Arial"/>
      <family val="2"/>
    </font>
    <font>
      <sz val="12"/>
      <color indexed="8"/>
      <name val="Arial"/>
      <family val="2"/>
    </font>
    <font>
      <sz val="8"/>
      <color indexed="8"/>
      <name val="Arial"/>
      <family val="2"/>
    </font>
    <font>
      <sz val="10"/>
      <name val="Arial"/>
      <family val="2"/>
    </font>
    <font>
      <sz val="12"/>
      <name val="Arial"/>
      <family val="2"/>
    </font>
    <font>
      <sz val="12"/>
      <color indexed="9"/>
      <name val="Arial"/>
      <family val="2"/>
    </font>
    <font>
      <b/>
      <sz val="12"/>
      <color indexed="8"/>
      <name val="Arial"/>
      <family val="2"/>
    </font>
    <font>
      <b/>
      <sz val="12"/>
      <color rgb="FFB30931"/>
      <name val="Arial"/>
      <family val="2"/>
    </font>
    <font>
      <b/>
      <sz val="14"/>
      <color rgb="FFB30931"/>
      <name val="Arial"/>
      <family val="2"/>
    </font>
  </fonts>
  <fills count="7">
    <fill>
      <patternFill patternType="none"/>
    </fill>
    <fill>
      <patternFill patternType="gray125"/>
    </fill>
    <fill>
      <patternFill patternType="solid">
        <fgColor rgb="FFB3093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DADAD9"/>
        <bgColor indexed="64"/>
      </patternFill>
    </fill>
  </fills>
  <borders count="3">
    <border>
      <left/>
      <right/>
      <top/>
      <bottom/>
      <diagonal/>
    </border>
    <border>
      <left style="thick">
        <color rgb="FFDADAD9"/>
      </left>
      <right style="thick">
        <color rgb="FFDADAD9"/>
      </right>
      <top style="thick">
        <color rgb="FFDADAD9"/>
      </top>
      <bottom style="thick">
        <color rgb="FFDADAD9"/>
      </bottom>
      <diagonal/>
    </border>
    <border>
      <left style="thick">
        <color rgb="FFB30931"/>
      </left>
      <right style="thick">
        <color rgb="FFB30931"/>
      </right>
      <top style="thick">
        <color rgb="FFB30931"/>
      </top>
      <bottom style="thick">
        <color rgb="FFB3093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9">
    <xf numFmtId="0" fontId="0" fillId="0" borderId="0" xfId="0"/>
    <xf numFmtId="0" fontId="2"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4"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6" fillId="0" borderId="0" xfId="0" applyFont="1" applyBorder="1" applyAlignment="1" applyProtection="1">
      <alignment vertical="center"/>
    </xf>
    <xf numFmtId="0" fontId="7" fillId="0" borderId="0" xfId="0" applyFont="1" applyFill="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Fill="1" applyBorder="1" applyAlignment="1" applyProtection="1">
      <alignment vertical="center"/>
    </xf>
    <xf numFmtId="0" fontId="8" fillId="2" borderId="0" xfId="0" applyFont="1" applyFill="1" applyBorder="1" applyAlignment="1" applyProtection="1">
      <alignment horizontal="center" vertical="center" textRotation="90"/>
    </xf>
    <xf numFmtId="0" fontId="4" fillId="0" borderId="0" xfId="0" applyFont="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4" fillId="5" borderId="0"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Border="1" applyAlignment="1" applyProtection="1">
      <alignment vertical="center"/>
    </xf>
    <xf numFmtId="0" fontId="9" fillId="0" borderId="0" xfId="0" applyFont="1" applyFill="1" applyBorder="1" applyAlignment="1" applyProtection="1">
      <alignment vertical="center" textRotation="90"/>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textRotation="90"/>
    </xf>
    <xf numFmtId="0" fontId="5" fillId="4" borderId="0" xfId="0" applyFont="1" applyFill="1" applyBorder="1" applyAlignment="1" applyProtection="1">
      <alignment horizontal="center" vertical="center"/>
    </xf>
    <xf numFmtId="0" fontId="4" fillId="6" borderId="0" xfId="0" applyFont="1" applyFill="1" applyBorder="1" applyAlignment="1" applyProtection="1">
      <alignment vertical="center"/>
    </xf>
    <xf numFmtId="0" fontId="9" fillId="6" borderId="2" xfId="0" applyFont="1" applyFill="1" applyBorder="1" applyAlignment="1" applyProtection="1">
      <alignment horizontal="center" vertical="center"/>
    </xf>
    <xf numFmtId="0" fontId="10" fillId="0" borderId="0" xfId="0" quotePrefix="1" applyFont="1" applyFill="1" applyBorder="1" applyAlignment="1" applyProtection="1">
      <alignment horizontal="center" vertical="center"/>
    </xf>
    <xf numFmtId="0" fontId="11" fillId="6"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2" fillId="6" borderId="2" xfId="0" applyFont="1" applyFill="1" applyBorder="1" applyAlignment="1" applyProtection="1">
      <alignment horizontal="center" vertical="center"/>
    </xf>
    <xf numFmtId="0" fontId="4" fillId="0" borderId="0" xfId="0" applyFont="1" applyFill="1" applyBorder="1" applyAlignment="1" applyProtection="1"/>
    <xf numFmtId="0" fontId="6" fillId="0" borderId="0" xfId="0" applyFont="1" applyFill="1" applyBorder="1" applyAlignment="1" applyProtection="1">
      <alignment horizontal="right" vertical="center"/>
    </xf>
    <xf numFmtId="0" fontId="5" fillId="4" borderId="0" xfId="0" applyFont="1" applyFill="1" applyBorder="1" applyAlignment="1" applyProtection="1">
      <alignment vertical="center"/>
    </xf>
    <xf numFmtId="0" fontId="14" fillId="0" borderId="0" xfId="0" applyFont="1" applyFill="1" applyBorder="1" applyAlignment="1" applyProtection="1">
      <alignment horizontal="right" vertical="center" textRotation="90"/>
    </xf>
    <xf numFmtId="0" fontId="9" fillId="0" borderId="0" xfId="0" applyFont="1" applyFill="1" applyBorder="1" applyAlignment="1" applyProtection="1">
      <alignment horizontal="right" vertical="center" textRotation="90"/>
    </xf>
    <xf numFmtId="0" fontId="5" fillId="0" borderId="0" xfId="0"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4" fillId="4" borderId="0" xfId="0" applyFont="1" applyFill="1" applyBorder="1" applyAlignment="1" applyProtection="1">
      <alignment vertical="center"/>
    </xf>
    <xf numFmtId="0" fontId="9" fillId="4" borderId="0" xfId="0" applyFont="1" applyFill="1" applyBorder="1" applyAlignment="1" applyProtection="1">
      <alignment vertical="center"/>
    </xf>
    <xf numFmtId="167" fontId="4" fillId="0" borderId="0" xfId="1" applyNumberFormat="1" applyFont="1" applyBorder="1" applyAlignment="1" applyProtection="1">
      <alignment vertical="center"/>
    </xf>
    <xf numFmtId="165" fontId="5" fillId="4" borderId="0" xfId="0" applyNumberFormat="1" applyFont="1" applyFill="1" applyBorder="1" applyAlignment="1" applyProtection="1">
      <alignment horizontal="center" vertical="center"/>
    </xf>
    <xf numFmtId="166" fontId="5" fillId="4" borderId="0" xfId="0" applyNumberFormat="1" applyFont="1" applyFill="1" applyBorder="1" applyAlignment="1" applyProtection="1">
      <alignment horizontal="center" vertical="center"/>
    </xf>
    <xf numFmtId="164" fontId="4" fillId="4" borderId="0" xfId="2" quotePrefix="1" applyNumberFormat="1" applyFont="1" applyFill="1" applyBorder="1" applyAlignment="1" applyProtection="1">
      <alignment horizontal="center" vertical="center"/>
    </xf>
    <xf numFmtId="164" fontId="4" fillId="4" borderId="0" xfId="2"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168" fontId="9" fillId="6" borderId="0" xfId="0" applyNumberFormat="1" applyFont="1" applyFill="1" applyBorder="1" applyAlignment="1" applyProtection="1">
      <alignment horizontal="center" vertical="center"/>
    </xf>
    <xf numFmtId="168" fontId="9" fillId="0" borderId="0" xfId="0" applyNumberFormat="1" applyFont="1" applyFill="1" applyBorder="1" applyAlignment="1" applyProtection="1">
      <alignment horizontal="center" vertical="center"/>
    </xf>
    <xf numFmtId="168" fontId="12" fillId="6" borderId="0" xfId="0" applyNumberFormat="1" applyFont="1" applyFill="1" applyBorder="1" applyAlignment="1" applyProtection="1">
      <alignment horizontal="center" vertical="center"/>
    </xf>
    <xf numFmtId="168" fontId="9" fillId="6" borderId="2" xfId="0" applyNumberFormat="1" applyFont="1" applyFill="1" applyBorder="1" applyAlignment="1" applyProtection="1">
      <alignment horizontal="center" vertical="center"/>
    </xf>
    <xf numFmtId="168" fontId="9" fillId="0" borderId="1" xfId="0" applyNumberFormat="1" applyFont="1" applyFill="1" applyBorder="1" applyAlignment="1" applyProtection="1">
      <alignment horizontal="center" vertical="center"/>
      <protection locked="0"/>
    </xf>
    <xf numFmtId="168" fontId="9" fillId="0" borderId="0" xfId="0" applyNumberFormat="1" applyFont="1" applyBorder="1" applyAlignment="1" applyProtection="1">
      <alignment horizontal="center" vertical="center"/>
    </xf>
    <xf numFmtId="168" fontId="12" fillId="0" borderId="1" xfId="0" applyNumberFormat="1" applyFont="1" applyFill="1" applyBorder="1" applyAlignment="1" applyProtection="1">
      <alignment horizontal="center" vertical="center"/>
      <protection locked="0"/>
    </xf>
    <xf numFmtId="168" fontId="9" fillId="0" borderId="0" xfId="0" applyNumberFormat="1" applyFont="1" applyBorder="1" applyAlignment="1" applyProtection="1">
      <alignment vertical="center"/>
    </xf>
    <xf numFmtId="168" fontId="9" fillId="0" borderId="0" xfId="0" applyNumberFormat="1" applyFont="1" applyFill="1" applyBorder="1" applyAlignment="1" applyProtection="1">
      <alignment vertical="center"/>
    </xf>
    <xf numFmtId="168" fontId="9" fillId="0" borderId="0" xfId="0" applyNumberFormat="1" applyFont="1" applyFill="1" applyBorder="1" applyAlignment="1" applyProtection="1">
      <alignment vertical="center" textRotation="90"/>
    </xf>
    <xf numFmtId="168" fontId="5" fillId="0" borderId="0" xfId="0" applyNumberFormat="1" applyFont="1" applyBorder="1" applyAlignment="1" applyProtection="1">
      <alignment vertical="center"/>
    </xf>
    <xf numFmtId="168" fontId="12" fillId="0" borderId="0" xfId="0" applyNumberFormat="1" applyFont="1" applyFill="1" applyBorder="1" applyAlignment="1" applyProtection="1">
      <alignment horizontal="center" vertical="center"/>
    </xf>
    <xf numFmtId="168" fontId="13" fillId="0" borderId="0" xfId="0" applyNumberFormat="1" applyFont="1" applyFill="1" applyBorder="1" applyAlignment="1" applyProtection="1">
      <alignment vertical="center"/>
    </xf>
    <xf numFmtId="168" fontId="5" fillId="0" borderId="0" xfId="0" applyNumberFormat="1" applyFont="1" applyFill="1" applyBorder="1" applyAlignment="1" applyProtection="1">
      <alignment vertical="center"/>
    </xf>
    <xf numFmtId="0" fontId="16" fillId="0" borderId="0" xfId="0" applyFont="1" applyFill="1" applyBorder="1" applyAlignment="1" applyProtection="1">
      <alignment vertical="center"/>
    </xf>
    <xf numFmtId="164" fontId="4" fillId="4" borderId="0" xfId="2" quotePrefix="1" applyNumberFormat="1" applyFont="1" applyFill="1" applyBorder="1" applyAlignment="1" applyProtection="1">
      <alignment horizontal="center" vertical="center"/>
    </xf>
    <xf numFmtId="164" fontId="4" fillId="4" borderId="0" xfId="2" applyNumberFormat="1" applyFont="1" applyFill="1" applyBorder="1" applyAlignment="1" applyProtection="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textRotation="90"/>
    </xf>
    <xf numFmtId="0" fontId="4" fillId="0" borderId="0" xfId="0" applyFont="1" applyAlignment="1">
      <alignment horizontal="center" vertical="center"/>
    </xf>
    <xf numFmtId="0" fontId="4" fillId="4" borderId="0" xfId="0" applyFont="1" applyFill="1" applyAlignment="1">
      <alignment horizontal="center" vertical="center"/>
    </xf>
    <xf numFmtId="0" fontId="4" fillId="4" borderId="0" xfId="0" applyFont="1" applyFill="1" applyAlignment="1">
      <alignment horizontal="center" vertical="center" wrapText="1"/>
    </xf>
    <xf numFmtId="0" fontId="4" fillId="5" borderId="0" xfId="0" applyFont="1" applyFill="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textRotation="90"/>
    </xf>
    <xf numFmtId="0" fontId="9" fillId="0" borderId="0" xfId="0" applyFont="1" applyAlignment="1">
      <alignment horizontal="center" vertical="center" textRotation="90"/>
    </xf>
    <xf numFmtId="0" fontId="5" fillId="4" borderId="0" xfId="0" applyFont="1" applyFill="1" applyAlignment="1">
      <alignment horizontal="center" vertical="center"/>
    </xf>
    <xf numFmtId="0" fontId="4" fillId="6" borderId="0" xfId="0" applyFont="1" applyFill="1" applyAlignment="1">
      <alignment vertical="center"/>
    </xf>
    <xf numFmtId="168" fontId="9" fillId="0" borderId="1" xfId="0" applyNumberFormat="1" applyFont="1" applyBorder="1" applyAlignment="1" applyProtection="1">
      <alignment horizontal="center" vertical="center"/>
      <protection locked="0"/>
    </xf>
    <xf numFmtId="168" fontId="9" fillId="0" borderId="0" xfId="0" applyNumberFormat="1" applyFont="1" applyAlignment="1">
      <alignment vertical="center"/>
    </xf>
    <xf numFmtId="168" fontId="9" fillId="0" borderId="0" xfId="0" applyNumberFormat="1" applyFont="1" applyAlignment="1">
      <alignment vertical="center" textRotation="90"/>
    </xf>
    <xf numFmtId="168" fontId="9" fillId="0" borderId="0" xfId="0" applyNumberFormat="1" applyFont="1" applyAlignment="1">
      <alignment horizontal="center" vertical="center"/>
    </xf>
    <xf numFmtId="168" fontId="9" fillId="6" borderId="0" xfId="0" applyNumberFormat="1" applyFont="1" applyFill="1" applyAlignment="1">
      <alignment horizontal="center" vertical="center"/>
    </xf>
    <xf numFmtId="0" fontId="9" fillId="6" borderId="2" xfId="0" applyFont="1" applyFill="1" applyBorder="1" applyAlignment="1">
      <alignment horizontal="center" vertical="center"/>
    </xf>
    <xf numFmtId="0" fontId="10" fillId="0" borderId="0" xfId="0" quotePrefix="1" applyFont="1" applyAlignment="1">
      <alignment horizontal="center" vertical="center"/>
    </xf>
    <xf numFmtId="165" fontId="5" fillId="4" borderId="0" xfId="0" applyNumberFormat="1" applyFont="1" applyFill="1" applyAlignment="1">
      <alignment horizontal="center" vertical="center"/>
    </xf>
    <xf numFmtId="166" fontId="5" fillId="4" borderId="0" xfId="0" applyNumberFormat="1" applyFont="1" applyFill="1" applyAlignment="1">
      <alignment horizontal="center" vertical="center"/>
    </xf>
    <xf numFmtId="168" fontId="5" fillId="0" borderId="0" xfId="0" applyNumberFormat="1" applyFont="1" applyAlignment="1">
      <alignment vertical="center"/>
    </xf>
    <xf numFmtId="168" fontId="9" fillId="6" borderId="2" xfId="0" applyNumberFormat="1" applyFont="1" applyFill="1" applyBorder="1" applyAlignment="1">
      <alignment horizontal="center" vertical="center"/>
    </xf>
    <xf numFmtId="0" fontId="11" fillId="6" borderId="0" xfId="0" applyFont="1" applyFill="1" applyAlignment="1">
      <alignment vertical="center"/>
    </xf>
    <xf numFmtId="168" fontId="12" fillId="0" borderId="0" xfId="0" applyNumberFormat="1" applyFont="1" applyAlignment="1">
      <alignment horizontal="center" vertical="center"/>
    </xf>
    <xf numFmtId="168" fontId="13" fillId="0" borderId="0" xfId="0" applyNumberFormat="1" applyFont="1" applyAlignment="1">
      <alignment vertical="center"/>
    </xf>
    <xf numFmtId="168" fontId="12" fillId="0" borderId="1" xfId="0" applyNumberFormat="1" applyFont="1" applyBorder="1" applyAlignment="1" applyProtection="1">
      <alignment horizontal="center" vertical="center"/>
      <protection locked="0"/>
    </xf>
    <xf numFmtId="168" fontId="12" fillId="6" borderId="0" xfId="0" applyNumberFormat="1" applyFont="1" applyFill="1" applyAlignment="1">
      <alignment horizontal="center" vertical="center"/>
    </xf>
    <xf numFmtId="0" fontId="13" fillId="0" borderId="0" xfId="0" applyFont="1" applyAlignment="1">
      <alignment vertical="center"/>
    </xf>
    <xf numFmtId="0" fontId="12" fillId="6" borderId="2" xfId="0" applyFont="1" applyFill="1" applyBorder="1" applyAlignment="1">
      <alignment horizontal="center" vertical="center"/>
    </xf>
    <xf numFmtId="0" fontId="12" fillId="0" borderId="0" xfId="0" applyFont="1" applyAlignment="1">
      <alignment horizontal="center" vertical="center"/>
    </xf>
    <xf numFmtId="0" fontId="4" fillId="0" borderId="0" xfId="0" applyFont="1"/>
    <xf numFmtId="0" fontId="6" fillId="0" borderId="0" xfId="0" applyFont="1" applyAlignment="1">
      <alignment horizontal="right" vertical="center"/>
    </xf>
    <xf numFmtId="0" fontId="5" fillId="4" borderId="0" xfId="0" applyFont="1" applyFill="1" applyAlignment="1">
      <alignment vertical="center"/>
    </xf>
    <xf numFmtId="0" fontId="14" fillId="0" borderId="0" xfId="0" applyFont="1" applyAlignment="1">
      <alignment horizontal="right" vertical="center" textRotation="90"/>
    </xf>
    <xf numFmtId="0" fontId="9" fillId="0" borderId="0" xfId="0" applyFont="1" applyAlignment="1">
      <alignment horizontal="right" vertical="center" textRotation="90"/>
    </xf>
    <xf numFmtId="0" fontId="5"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vertical="center"/>
    </xf>
    <xf numFmtId="0" fontId="14" fillId="4" borderId="0" xfId="0" applyFont="1" applyFill="1" applyAlignment="1">
      <alignment vertical="center"/>
    </xf>
    <xf numFmtId="0" fontId="9" fillId="4" borderId="0" xfId="0" applyFont="1" applyFill="1" applyAlignment="1">
      <alignment vertical="center"/>
    </xf>
    <xf numFmtId="168" fontId="12" fillId="6" borderId="2" xfId="0" applyNumberFormat="1" applyFont="1" applyFill="1" applyBorder="1" applyAlignment="1">
      <alignment horizontal="center" vertical="center"/>
    </xf>
    <xf numFmtId="0" fontId="16" fillId="0" borderId="0" xfId="0" applyFont="1" applyBorder="1" applyAlignment="1">
      <alignment vertical="center"/>
    </xf>
    <xf numFmtId="0" fontId="5" fillId="0" borderId="0" xfId="0" applyFont="1" applyBorder="1" applyAlignment="1">
      <alignment vertical="center"/>
    </xf>
    <xf numFmtId="168" fontId="9" fillId="5" borderId="0" xfId="0" applyNumberFormat="1" applyFont="1" applyFill="1" applyAlignment="1">
      <alignment horizontal="center" vertical="center"/>
    </xf>
    <xf numFmtId="0" fontId="7" fillId="3"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wrapText="1"/>
    </xf>
    <xf numFmtId="165" fontId="5" fillId="4" borderId="0" xfId="0" applyNumberFormat="1" applyFont="1" applyFill="1" applyBorder="1" applyAlignment="1" applyProtection="1">
      <alignment horizontal="center" vertical="center"/>
    </xf>
    <xf numFmtId="166" fontId="5" fillId="4" borderId="0" xfId="0" applyNumberFormat="1" applyFont="1" applyFill="1" applyBorder="1" applyAlignment="1" applyProtection="1">
      <alignment horizontal="center" vertical="center"/>
    </xf>
    <xf numFmtId="164" fontId="4" fillId="4" borderId="0" xfId="2" quotePrefix="1" applyNumberFormat="1" applyFont="1" applyFill="1" applyBorder="1" applyAlignment="1" applyProtection="1">
      <alignment horizontal="center" vertical="center"/>
    </xf>
    <xf numFmtId="164" fontId="4" fillId="4" borderId="0" xfId="2" applyNumberFormat="1" applyFont="1" applyFill="1" applyBorder="1" applyAlignment="1" applyProtection="1">
      <alignment horizontal="center" vertical="center"/>
    </xf>
    <xf numFmtId="0" fontId="7" fillId="3" borderId="0" xfId="0" applyFont="1" applyFill="1" applyAlignment="1">
      <alignment horizontal="center" vertical="center"/>
    </xf>
    <xf numFmtId="0" fontId="2" fillId="0" borderId="0" xfId="0" applyFont="1" applyAlignment="1">
      <alignment horizontal="center" vertical="center"/>
    </xf>
    <xf numFmtId="0" fontId="7" fillId="2" borderId="0" xfId="0" applyFont="1" applyFill="1" applyAlignment="1">
      <alignment horizontal="center" vertical="center"/>
    </xf>
    <xf numFmtId="0" fontId="15" fillId="0" borderId="0" xfId="0" applyFont="1" applyAlignment="1">
      <alignment horizontal="center" vertical="center" wrapText="1"/>
    </xf>
    <xf numFmtId="165" fontId="5" fillId="4" borderId="0" xfId="0" applyNumberFormat="1" applyFont="1" applyFill="1" applyAlignment="1">
      <alignment horizontal="center" vertical="center"/>
    </xf>
    <xf numFmtId="166" fontId="5" fillId="4" borderId="0" xfId="0" applyNumberFormat="1" applyFont="1" applyFill="1" applyAlignment="1">
      <alignment horizontal="center" vertical="center"/>
    </xf>
  </cellXfs>
  <cellStyles count="3">
    <cellStyle name="Komma" xfId="1" builtinId="3"/>
    <cellStyle name="Prozent" xfId="2" builtinId="5"/>
    <cellStyle name="Standard" xfId="0" builtinId="0"/>
  </cellStyles>
  <dxfs count="15">
    <dxf>
      <font>
        <b/>
        <i val="0"/>
        <color theme="0"/>
      </font>
      <fill>
        <patternFill>
          <bgColor theme="6" tint="-0.24994659260841701"/>
        </patternFill>
      </fill>
    </dxf>
    <dxf>
      <font>
        <b/>
        <i val="0"/>
        <color theme="0"/>
      </font>
      <fill>
        <patternFill>
          <bgColor rgb="FFC00000"/>
        </patternFill>
      </fill>
    </dxf>
    <dxf>
      <font>
        <b/>
        <i val="0"/>
        <color theme="0"/>
      </font>
      <fill>
        <patternFill>
          <bgColor theme="9" tint="-0.24994659260841701"/>
        </patternFill>
      </fill>
    </dxf>
    <dxf>
      <font>
        <color theme="0"/>
      </font>
      <fill>
        <patternFill>
          <bgColor theme="6" tint="-0.24994659260841701"/>
        </patternFill>
      </fill>
    </dxf>
    <dxf>
      <font>
        <color theme="0"/>
      </font>
      <fill>
        <patternFill>
          <bgColor rgb="FFC00000"/>
        </patternFill>
      </fill>
    </dxf>
    <dxf>
      <font>
        <b/>
        <i val="0"/>
        <color theme="0"/>
      </font>
      <fill>
        <patternFill>
          <bgColor theme="6" tint="-0.24994659260841701"/>
        </patternFill>
      </fill>
    </dxf>
    <dxf>
      <font>
        <b/>
        <i val="0"/>
        <color theme="0"/>
      </font>
      <fill>
        <patternFill>
          <bgColor rgb="FFC00000"/>
        </patternFill>
      </fill>
    </dxf>
    <dxf>
      <font>
        <b/>
        <i val="0"/>
        <color theme="0"/>
      </font>
      <fill>
        <patternFill>
          <bgColor theme="9" tint="-0.24994659260841701"/>
        </patternFill>
      </fill>
    </dxf>
    <dxf>
      <font>
        <color theme="0"/>
      </font>
      <fill>
        <patternFill>
          <bgColor theme="6" tint="-0.24994659260841701"/>
        </patternFill>
      </fill>
    </dxf>
    <dxf>
      <font>
        <color theme="0"/>
      </font>
      <fill>
        <patternFill>
          <bgColor rgb="FFC00000"/>
        </patternFill>
      </fill>
    </dxf>
    <dxf>
      <font>
        <b/>
        <i val="0"/>
        <color theme="0"/>
      </font>
      <fill>
        <patternFill>
          <bgColor theme="6" tint="-0.24994659260841701"/>
        </patternFill>
      </fill>
    </dxf>
    <dxf>
      <font>
        <b/>
        <i val="0"/>
        <color theme="0"/>
      </font>
      <fill>
        <patternFill>
          <bgColor rgb="FFC00000"/>
        </patternFill>
      </fill>
    </dxf>
    <dxf>
      <font>
        <b/>
        <i val="0"/>
        <color theme="0"/>
      </font>
      <fill>
        <patternFill>
          <bgColor theme="9" tint="-0.24994659260841701"/>
        </patternFill>
      </fill>
    </dxf>
    <dxf>
      <font>
        <color theme="0"/>
      </font>
      <fill>
        <patternFill>
          <bgColor theme="6" tint="-0.24994659260841701"/>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14</xdr:col>
      <xdr:colOff>435427</xdr:colOff>
      <xdr:row>0</xdr:row>
      <xdr:rowOff>280894</xdr:rowOff>
    </xdr:from>
    <xdr:to>
      <xdr:col>23</xdr:col>
      <xdr:colOff>0</xdr:colOff>
      <xdr:row>1</xdr:row>
      <xdr:rowOff>661851</xdr:rowOff>
    </xdr:to>
    <xdr:pic>
      <xdr:nvPicPr>
        <xdr:cNvPr id="2" name="Grafi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2090" y="280894"/>
          <a:ext cx="2943498" cy="668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438150</xdr:colOff>
      <xdr:row>0</xdr:row>
      <xdr:rowOff>285750</xdr:rowOff>
    </xdr:from>
    <xdr:to>
      <xdr:col>22</xdr:col>
      <xdr:colOff>133350</xdr:colOff>
      <xdr:row>1</xdr:row>
      <xdr:rowOff>600075</xdr:rowOff>
    </xdr:to>
    <xdr:pic>
      <xdr:nvPicPr>
        <xdr:cNvPr id="2" name="Grafik 1">
          <a:extLst>
            <a:ext uri="{FF2B5EF4-FFF2-40B4-BE49-F238E27FC236}">
              <a16:creationId xmlns:a16="http://schemas.microsoft.com/office/drawing/2014/main" id="{FEF5CD4E-B865-4DEC-B229-F629E686FC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5525" y="285750"/>
          <a:ext cx="2724150" cy="60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400050</xdr:colOff>
      <xdr:row>1</xdr:row>
      <xdr:rowOff>28575</xdr:rowOff>
    </xdr:from>
    <xdr:to>
      <xdr:col>22</xdr:col>
      <xdr:colOff>161925</xdr:colOff>
      <xdr:row>1</xdr:row>
      <xdr:rowOff>600075</xdr:rowOff>
    </xdr:to>
    <xdr:pic>
      <xdr:nvPicPr>
        <xdr:cNvPr id="2" name="Grafik 1">
          <a:extLst>
            <a:ext uri="{FF2B5EF4-FFF2-40B4-BE49-F238E27FC236}">
              <a16:creationId xmlns:a16="http://schemas.microsoft.com/office/drawing/2014/main" id="{36EC8A86-E444-47CF-BDC5-874FEFC317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7425" y="323850"/>
          <a:ext cx="2790825" cy="571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50"/>
  <sheetViews>
    <sheetView showGridLines="0" tabSelected="1" zoomScaleNormal="100" zoomScalePageLayoutView="75" workbookViewId="0">
      <selection activeCell="G9" sqref="G9"/>
    </sheetView>
  </sheetViews>
  <sheetFormatPr baseColWidth="10" defaultColWidth="20" defaultRowHeight="13.8" x14ac:dyDescent="0.3"/>
  <cols>
    <col min="1" max="1" width="26.5546875" style="4" customWidth="1"/>
    <col min="2" max="2" width="1.88671875" style="5" customWidth="1"/>
    <col min="3" max="3" width="7.6640625" style="6" customWidth="1"/>
    <col min="4" max="4" width="1.6640625" style="6" customWidth="1"/>
    <col min="5" max="5" width="7.6640625" style="6" customWidth="1"/>
    <col min="6" max="6" width="1.6640625" style="6" customWidth="1"/>
    <col min="7" max="7" width="7.6640625" style="6" customWidth="1"/>
    <col min="8" max="8" width="1.6640625" style="5" customWidth="1"/>
    <col min="9" max="9" width="7.6640625" style="6" customWidth="1"/>
    <col min="10" max="10" width="1.6640625" style="5" customWidth="1"/>
    <col min="11" max="11" width="7.6640625" style="6" customWidth="1"/>
    <col min="12" max="12" width="1.6640625" style="6" customWidth="1"/>
    <col min="13" max="13" width="7.6640625" style="5" customWidth="1"/>
    <col min="14" max="14" width="1.6640625" style="5" customWidth="1"/>
    <col min="15" max="15" width="7.6640625" style="6" customWidth="1"/>
    <col min="16" max="16" width="1.6640625" style="5" customWidth="1"/>
    <col min="17" max="17" width="10.5546875" style="6" customWidth="1"/>
    <col min="18" max="18" width="1.6640625" style="6" customWidth="1"/>
    <col min="19" max="19" width="10.5546875" style="5" customWidth="1"/>
    <col min="20" max="20" width="1.6640625" style="5" customWidth="1"/>
    <col min="21" max="21" width="10.5546875" style="6" customWidth="1"/>
    <col min="22" max="22" width="0.88671875" style="5" customWidth="1"/>
    <col min="23" max="23" width="2.88671875" style="7" customWidth="1"/>
    <col min="24" max="24" width="6.21875" style="8" hidden="1" customWidth="1"/>
    <col min="25" max="25" width="7.44140625" style="8" hidden="1" customWidth="1"/>
    <col min="26" max="26" width="6.88671875" style="8" hidden="1" customWidth="1"/>
    <col min="27" max="16384" width="20" style="6"/>
  </cols>
  <sheetData>
    <row r="1" spans="1:26" s="3" customFormat="1" ht="22.8" x14ac:dyDescent="0.3">
      <c r="A1" s="1" t="s">
        <v>0</v>
      </c>
      <c r="B1" s="1"/>
      <c r="C1" s="1"/>
      <c r="D1" s="1"/>
      <c r="E1" s="1"/>
      <c r="F1" s="1"/>
      <c r="G1" s="1"/>
      <c r="H1" s="1"/>
      <c r="I1" s="1"/>
      <c r="J1" s="1"/>
      <c r="K1" s="1"/>
      <c r="L1" s="1"/>
      <c r="M1" s="1"/>
      <c r="N1" s="1"/>
      <c r="O1" s="1"/>
      <c r="P1" s="1"/>
      <c r="Q1" s="126"/>
      <c r="R1" s="126"/>
      <c r="S1" s="126"/>
      <c r="T1" s="126"/>
      <c r="U1" s="126"/>
      <c r="V1" s="126"/>
      <c r="W1" s="126"/>
      <c r="X1" s="50"/>
      <c r="Y1" s="50"/>
      <c r="Z1" s="2"/>
    </row>
    <row r="2" spans="1:26" ht="67.5" customHeight="1" x14ac:dyDescent="0.3">
      <c r="A2" s="66" t="s">
        <v>37</v>
      </c>
      <c r="O2" s="5"/>
      <c r="Q2" s="5"/>
      <c r="R2" s="5"/>
      <c r="U2" s="5"/>
    </row>
    <row r="3" spans="1:26" x14ac:dyDescent="0.3">
      <c r="O3" s="5"/>
      <c r="Q3" s="5"/>
      <c r="R3" s="5"/>
      <c r="U3" s="5"/>
    </row>
    <row r="4" spans="1:26" s="9" customFormat="1" ht="25.2" customHeight="1" x14ac:dyDescent="0.3">
      <c r="B4" s="10"/>
      <c r="C4" s="127" t="s">
        <v>1</v>
      </c>
      <c r="D4" s="127"/>
      <c r="E4" s="127"/>
      <c r="F4" s="11"/>
      <c r="G4" s="127" t="s">
        <v>2</v>
      </c>
      <c r="H4" s="127"/>
      <c r="I4" s="127"/>
      <c r="J4" s="12"/>
      <c r="K4" s="127" t="s">
        <v>3</v>
      </c>
      <c r="L4" s="127"/>
      <c r="M4" s="127"/>
      <c r="N4" s="12"/>
      <c r="O4" s="51" t="s">
        <v>4</v>
      </c>
      <c r="P4" s="12"/>
      <c r="Q4" s="127" t="s">
        <v>5</v>
      </c>
      <c r="R4" s="127"/>
      <c r="S4" s="127"/>
      <c r="T4" s="12"/>
      <c r="U4" s="51" t="s">
        <v>6</v>
      </c>
      <c r="V4" s="12"/>
      <c r="W4" s="13" t="s">
        <v>7</v>
      </c>
      <c r="X4" s="125" t="s">
        <v>8</v>
      </c>
      <c r="Y4" s="125"/>
      <c r="Z4" s="125"/>
    </row>
    <row r="5" spans="1:26" s="4" customFormat="1" ht="16.5" customHeight="1" x14ac:dyDescent="0.3">
      <c r="A5" s="12"/>
      <c r="B5" s="12"/>
      <c r="C5" s="14" t="s">
        <v>9</v>
      </c>
      <c r="E5" s="14" t="s">
        <v>10</v>
      </c>
      <c r="G5" s="14" t="s">
        <v>11</v>
      </c>
      <c r="H5" s="15"/>
      <c r="I5" s="14" t="s">
        <v>12</v>
      </c>
      <c r="J5" s="15"/>
      <c r="K5" s="14" t="s">
        <v>13</v>
      </c>
      <c r="M5" s="16" t="s">
        <v>14</v>
      </c>
      <c r="N5" s="15"/>
      <c r="O5" s="16"/>
      <c r="P5" s="15"/>
      <c r="Q5" s="16" t="s">
        <v>15</v>
      </c>
      <c r="R5" s="15"/>
      <c r="S5" s="16" t="s">
        <v>16</v>
      </c>
      <c r="T5" s="15"/>
      <c r="U5" s="16"/>
      <c r="V5" s="15"/>
      <c r="W5" s="16"/>
      <c r="X5" s="17" t="s">
        <v>7</v>
      </c>
      <c r="Y5" s="18" t="s">
        <v>17</v>
      </c>
      <c r="Z5" s="18" t="s">
        <v>18</v>
      </c>
    </row>
    <row r="6" spans="1:26" ht="5.0999999999999996" customHeight="1" thickBot="1" x14ac:dyDescent="0.35">
      <c r="A6" s="19"/>
      <c r="B6" s="20"/>
      <c r="C6" s="21"/>
      <c r="D6" s="22"/>
      <c r="E6" s="21"/>
      <c r="F6" s="22"/>
      <c r="G6" s="21"/>
      <c r="H6" s="20"/>
      <c r="I6" s="21"/>
      <c r="J6" s="23"/>
      <c r="K6" s="21"/>
      <c r="L6" s="21"/>
      <c r="M6" s="24"/>
      <c r="N6" s="23"/>
      <c r="O6" s="24"/>
      <c r="P6" s="23"/>
      <c r="Q6" s="24"/>
      <c r="R6" s="24"/>
      <c r="S6" s="24"/>
      <c r="T6" s="23"/>
      <c r="U6" s="24"/>
      <c r="V6" s="23"/>
      <c r="W6" s="25"/>
      <c r="X6" s="26"/>
      <c r="Y6" s="26"/>
      <c r="Z6" s="26"/>
    </row>
    <row r="7" spans="1:26" ht="16.5" customHeight="1" thickTop="1" thickBot="1" x14ac:dyDescent="0.35">
      <c r="A7" s="27" t="s">
        <v>19</v>
      </c>
      <c r="B7" s="20"/>
      <c r="C7" s="56"/>
      <c r="D7" s="59"/>
      <c r="E7" s="56"/>
      <c r="F7" s="59"/>
      <c r="G7" s="56"/>
      <c r="H7" s="60"/>
      <c r="I7" s="56"/>
      <c r="J7" s="61"/>
      <c r="K7" s="56"/>
      <c r="L7" s="57"/>
      <c r="M7" s="56"/>
      <c r="N7" s="61"/>
      <c r="O7" s="56"/>
      <c r="P7" s="61"/>
      <c r="Q7" s="52" t="str">
        <f>IF(COUNT(C7:M7)&gt;0,ROUND(2*AVERAGE(C7:M7),0)/2,"--")</f>
        <v>--</v>
      </c>
      <c r="R7" s="53"/>
      <c r="S7" s="52" t="str">
        <f>IF(ISNUMBER(O7),O7,"--")</f>
        <v>--</v>
      </c>
      <c r="T7" s="23"/>
      <c r="U7" s="28" t="str">
        <f>IF(COUNT(Q7:S7)=2,ROUND(AVERAGE(Q7:S7),1),"--")</f>
        <v>--</v>
      </c>
      <c r="V7" s="23"/>
      <c r="W7" s="29" t="s">
        <v>20</v>
      </c>
      <c r="X7" s="48">
        <v>0.125</v>
      </c>
      <c r="Y7" s="46" t="str">
        <f>IF(ISNUMBER(U7),IF(U7-4&lt;0,U7-4,0),"")</f>
        <v/>
      </c>
      <c r="Z7" s="47">
        <f>IF(U7&lt;4,1,0)</f>
        <v>0</v>
      </c>
    </row>
    <row r="8" spans="1:26" ht="5.0999999999999996" customHeight="1" thickTop="1" thickBot="1" x14ac:dyDescent="0.35">
      <c r="A8" s="19"/>
      <c r="B8" s="20"/>
      <c r="C8" s="57"/>
      <c r="D8" s="59"/>
      <c r="E8" s="57"/>
      <c r="F8" s="59"/>
      <c r="G8" s="57"/>
      <c r="H8" s="60"/>
      <c r="I8" s="57"/>
      <c r="J8" s="61"/>
      <c r="K8" s="57"/>
      <c r="L8" s="57"/>
      <c r="M8" s="53"/>
      <c r="N8" s="61"/>
      <c r="O8" s="53"/>
      <c r="P8" s="61"/>
      <c r="Q8" s="53"/>
      <c r="R8" s="53"/>
      <c r="S8" s="53"/>
      <c r="T8" s="23"/>
      <c r="U8" s="24"/>
      <c r="V8" s="23"/>
      <c r="W8" s="25"/>
      <c r="X8" s="49"/>
      <c r="Y8" s="46"/>
      <c r="Z8" s="47"/>
    </row>
    <row r="9" spans="1:26" ht="16.5" customHeight="1" thickTop="1" thickBot="1" x14ac:dyDescent="0.35">
      <c r="A9" s="27" t="s">
        <v>21</v>
      </c>
      <c r="B9" s="20"/>
      <c r="C9" s="56"/>
      <c r="D9" s="59"/>
      <c r="E9" s="56"/>
      <c r="F9" s="59"/>
      <c r="G9" s="56"/>
      <c r="H9" s="60"/>
      <c r="I9" s="56"/>
      <c r="J9" s="61"/>
      <c r="K9" s="62"/>
      <c r="L9" s="62"/>
      <c r="M9" s="62"/>
      <c r="N9" s="61"/>
      <c r="O9" s="56"/>
      <c r="P9" s="61"/>
      <c r="Q9" s="52" t="str">
        <f>IF(COUNT(C9:I9)&gt;0,ROUND(2*AVERAGE(C9:I9),0)/2,"--")</f>
        <v>--</v>
      </c>
      <c r="R9" s="53"/>
      <c r="S9" s="52" t="str">
        <f>IF(ISNUMBER(O9),O9,"--")</f>
        <v>--</v>
      </c>
      <c r="T9" s="23"/>
      <c r="U9" s="28" t="str">
        <f>IF(COUNT(Q9:S9)=2,ROUND(AVERAGE(Q9:S9),1),"--")</f>
        <v>--</v>
      </c>
      <c r="V9" s="23"/>
      <c r="W9" s="29" t="s">
        <v>20</v>
      </c>
      <c r="X9" s="48">
        <v>0.125</v>
      </c>
      <c r="Y9" s="46" t="str">
        <f>IF(ISNUMBER(U9),IF(U9-4&lt;0,U9-4,0),"")</f>
        <v/>
      </c>
      <c r="Z9" s="47">
        <f>IF(U9&lt;4,1,0)</f>
        <v>0</v>
      </c>
    </row>
    <row r="10" spans="1:26" ht="5.0999999999999996" customHeight="1" thickTop="1" thickBot="1" x14ac:dyDescent="0.35">
      <c r="A10" s="19"/>
      <c r="B10" s="20"/>
      <c r="C10" s="57"/>
      <c r="D10" s="59"/>
      <c r="E10" s="57"/>
      <c r="F10" s="59"/>
      <c r="G10" s="57"/>
      <c r="H10" s="60"/>
      <c r="I10" s="57"/>
      <c r="J10" s="61"/>
      <c r="K10" s="62"/>
      <c r="L10" s="53"/>
      <c r="M10" s="62"/>
      <c r="N10" s="61"/>
      <c r="O10" s="53"/>
      <c r="P10" s="61"/>
      <c r="Q10" s="53"/>
      <c r="R10" s="53"/>
      <c r="S10" s="53"/>
      <c r="T10" s="23"/>
      <c r="U10" s="24"/>
      <c r="V10" s="23"/>
      <c r="W10" s="25"/>
      <c r="X10" s="49"/>
      <c r="Y10" s="46"/>
      <c r="Z10" s="47"/>
    </row>
    <row r="11" spans="1:26" ht="16.5" customHeight="1" thickTop="1" thickBot="1" x14ac:dyDescent="0.35">
      <c r="A11" s="27" t="s">
        <v>22</v>
      </c>
      <c r="B11" s="20"/>
      <c r="C11" s="56"/>
      <c r="D11" s="59"/>
      <c r="E11" s="56"/>
      <c r="F11" s="59"/>
      <c r="G11" s="56"/>
      <c r="H11" s="60"/>
      <c r="I11" s="56"/>
      <c r="J11" s="61"/>
      <c r="K11" s="56"/>
      <c r="L11" s="53"/>
      <c r="M11" s="56"/>
      <c r="N11" s="61"/>
      <c r="O11" s="56"/>
      <c r="P11" s="61"/>
      <c r="Q11" s="54" t="str">
        <f>IF(COUNT(C11:M11)&gt;0,ROUND(2*AVERAGE(C11:M11),0)/2,"--")</f>
        <v>--</v>
      </c>
      <c r="R11" s="53"/>
      <c r="S11" s="52" t="str">
        <f>IF(ISNUMBER(O11),O11,"--")</f>
        <v>--</v>
      </c>
      <c r="T11" s="23"/>
      <c r="U11" s="28" t="str">
        <f>IF(COUNT(Q11:S11)=2,ROUND(AVERAGE(Q11:S11),1),"--")</f>
        <v>--</v>
      </c>
      <c r="V11" s="23"/>
      <c r="W11" s="29" t="s">
        <v>20</v>
      </c>
      <c r="X11" s="48">
        <v>0.125</v>
      </c>
      <c r="Y11" s="46" t="str">
        <f>IF(ISNUMBER(U11),IF(U11-4&lt;0,U11-4,0),"")</f>
        <v/>
      </c>
      <c r="Z11" s="47">
        <f>IF(U11&lt;4,1,0)</f>
        <v>0</v>
      </c>
    </row>
    <row r="12" spans="1:26" ht="5.0999999999999996" customHeight="1" thickTop="1" thickBot="1" x14ac:dyDescent="0.35">
      <c r="A12" s="19"/>
      <c r="B12" s="20"/>
      <c r="C12" s="57"/>
      <c r="D12" s="59"/>
      <c r="E12" s="57"/>
      <c r="F12" s="59"/>
      <c r="G12" s="57"/>
      <c r="H12" s="60"/>
      <c r="I12" s="57"/>
      <c r="J12" s="61"/>
      <c r="K12" s="57"/>
      <c r="L12" s="57"/>
      <c r="M12" s="53"/>
      <c r="N12" s="61"/>
      <c r="O12" s="53"/>
      <c r="P12" s="61"/>
      <c r="Q12" s="53"/>
      <c r="R12" s="53"/>
      <c r="S12" s="53"/>
      <c r="T12" s="23"/>
      <c r="U12" s="24"/>
      <c r="V12" s="23"/>
      <c r="W12" s="25"/>
      <c r="X12" s="49"/>
      <c r="Y12" s="46"/>
      <c r="Z12" s="47"/>
    </row>
    <row r="13" spans="1:26" s="5" customFormat="1" ht="16.5" customHeight="1" thickTop="1" thickBot="1" x14ac:dyDescent="0.35">
      <c r="A13" s="27" t="s">
        <v>23</v>
      </c>
      <c r="B13" s="20"/>
      <c r="C13" s="56"/>
      <c r="D13" s="59"/>
      <c r="E13" s="56"/>
      <c r="F13" s="59"/>
      <c r="G13" s="56"/>
      <c r="H13" s="60"/>
      <c r="I13" s="56"/>
      <c r="J13" s="60"/>
      <c r="K13" s="53"/>
      <c r="L13" s="53"/>
      <c r="M13" s="53"/>
      <c r="N13" s="60"/>
      <c r="O13" s="56"/>
      <c r="P13" s="60"/>
      <c r="Q13" s="52" t="str">
        <f>IF(COUNT(C13:I13)&gt;0,ROUND(2*AVERAGE(C13:I13),0)/2,"--")</f>
        <v>--</v>
      </c>
      <c r="R13" s="53"/>
      <c r="S13" s="52" t="str">
        <f>IF(ISNUMBER(O13),O13,"--")</f>
        <v>--</v>
      </c>
      <c r="T13" s="20"/>
      <c r="U13" s="55" t="str">
        <f>IF(COUNT(Q13:S13)=2,ROUND(AVERAGE(Q13:S13),1),"--")</f>
        <v>--</v>
      </c>
      <c r="V13" s="20"/>
      <c r="W13" s="29" t="s">
        <v>20</v>
      </c>
      <c r="X13" s="48">
        <v>0.125</v>
      </c>
      <c r="Y13" s="46" t="str">
        <f>IF(ISNUMBER(U13),IF(U13-4&lt;0,U13-4,0),"")</f>
        <v/>
      </c>
      <c r="Z13" s="47">
        <f>IF(U13&lt;4,1,0)</f>
        <v>0</v>
      </c>
    </row>
    <row r="14" spans="1:26" ht="5.0999999999999996" customHeight="1" thickTop="1" thickBot="1" x14ac:dyDescent="0.35">
      <c r="A14" s="19"/>
      <c r="B14" s="20"/>
      <c r="C14" s="57"/>
      <c r="D14" s="59"/>
      <c r="E14" s="57"/>
      <c r="F14" s="59"/>
      <c r="G14" s="57"/>
      <c r="H14" s="60"/>
      <c r="I14" s="57"/>
      <c r="J14" s="61"/>
      <c r="K14" s="57"/>
      <c r="L14" s="57"/>
      <c r="M14" s="53"/>
      <c r="N14" s="61"/>
      <c r="O14" s="53"/>
      <c r="P14" s="61"/>
      <c r="Q14" s="53"/>
      <c r="R14" s="53"/>
      <c r="S14" s="53"/>
      <c r="T14" s="23"/>
      <c r="U14" s="24"/>
      <c r="V14" s="23"/>
      <c r="W14" s="25"/>
      <c r="X14" s="49"/>
      <c r="Y14" s="46"/>
      <c r="Z14" s="47"/>
    </row>
    <row r="15" spans="1:26" s="5" customFormat="1" ht="16.5" customHeight="1" thickTop="1" thickBot="1" x14ac:dyDescent="0.35">
      <c r="A15" s="27" t="s">
        <v>24</v>
      </c>
      <c r="B15" s="20"/>
      <c r="C15" s="53"/>
      <c r="D15" s="60"/>
      <c r="E15" s="53"/>
      <c r="F15" s="60"/>
      <c r="G15" s="53"/>
      <c r="H15" s="60"/>
      <c r="I15" s="53"/>
      <c r="J15" s="61"/>
      <c r="K15" s="53"/>
      <c r="L15" s="53"/>
      <c r="M15" s="53"/>
      <c r="N15" s="61"/>
      <c r="O15" s="56"/>
      <c r="P15" s="61"/>
      <c r="Q15" s="53"/>
      <c r="R15" s="53"/>
      <c r="S15" s="52" t="str">
        <f>IF(ISNUMBER(O15),O15,"--")</f>
        <v>--</v>
      </c>
      <c r="T15" s="23"/>
      <c r="U15" s="55" t="str">
        <f>IF(ISNUMBER(S15),S15,"--")</f>
        <v>--</v>
      </c>
      <c r="V15" s="23"/>
      <c r="W15" s="29" t="s">
        <v>25</v>
      </c>
      <c r="X15" s="48">
        <v>0.25</v>
      </c>
      <c r="Y15" s="129" t="str">
        <f>IF(ISNUMBER(U15),IF(U15-4&lt;0,(U15-4)*2,0),"")</f>
        <v/>
      </c>
      <c r="Z15" s="130">
        <f>IF(U15&lt;4,1,0)</f>
        <v>0</v>
      </c>
    </row>
    <row r="16" spans="1:26" ht="5.0999999999999996" customHeight="1" thickTop="1" thickBot="1" x14ac:dyDescent="0.35">
      <c r="A16" s="19"/>
      <c r="B16" s="20"/>
      <c r="C16" s="57"/>
      <c r="D16" s="59"/>
      <c r="E16" s="57"/>
      <c r="F16" s="59"/>
      <c r="G16" s="57"/>
      <c r="H16" s="60"/>
      <c r="I16" s="57"/>
      <c r="J16" s="61"/>
      <c r="K16" s="57"/>
      <c r="L16" s="57"/>
      <c r="M16" s="53"/>
      <c r="N16" s="61"/>
      <c r="O16" s="53"/>
      <c r="P16" s="61"/>
      <c r="Q16" s="53"/>
      <c r="R16" s="53"/>
      <c r="S16" s="53"/>
      <c r="T16" s="23"/>
      <c r="U16" s="24"/>
      <c r="V16" s="23"/>
      <c r="W16" s="29"/>
      <c r="X16" s="49"/>
      <c r="Y16" s="129" t="str">
        <f t="shared" ref="Y16" si="0">IF(ISNUMBER(U16),IF(U16-4&lt;0,U16-4,0),"")</f>
        <v/>
      </c>
      <c r="Z16" s="130"/>
    </row>
    <row r="17" spans="1:26" s="5" customFormat="1" ht="16.5" customHeight="1" thickTop="1" thickBot="1" x14ac:dyDescent="0.35">
      <c r="A17" s="27" t="s">
        <v>26</v>
      </c>
      <c r="B17" s="20"/>
      <c r="C17" s="56"/>
      <c r="D17" s="60"/>
      <c r="E17" s="56"/>
      <c r="F17" s="60"/>
      <c r="G17" s="56"/>
      <c r="H17" s="60"/>
      <c r="I17" s="56"/>
      <c r="J17" s="61"/>
      <c r="K17" s="56"/>
      <c r="L17" s="53"/>
      <c r="M17" s="56"/>
      <c r="N17" s="61"/>
      <c r="O17" s="60"/>
      <c r="P17" s="61"/>
      <c r="Q17" s="52" t="str">
        <f>IF(COUNT($C$17:$M$17)&gt;0,ROUND(2*AVERAGE($C$17:$M$17),0)/2,"--")</f>
        <v>--</v>
      </c>
      <c r="R17" s="53"/>
      <c r="S17" s="65"/>
      <c r="T17" s="23"/>
      <c r="U17" s="55" t="str">
        <f>IF(ISNUMBER(Q17),Q17,"--")</f>
        <v>--</v>
      </c>
      <c r="V17" s="23"/>
      <c r="W17" s="29" t="s">
        <v>20</v>
      </c>
      <c r="X17" s="131">
        <v>0.125</v>
      </c>
      <c r="Y17" s="129" t="str">
        <f>IF(ISNUMBER(Q17),IF(Q17-4&lt;0,Q17-4,0),"")</f>
        <v/>
      </c>
      <c r="Z17" s="130">
        <f>IF(Q17&lt;4,1,0)</f>
        <v>0</v>
      </c>
    </row>
    <row r="18" spans="1:26" ht="5.0999999999999996" customHeight="1" thickTop="1" thickBot="1" x14ac:dyDescent="0.35">
      <c r="A18" s="19"/>
      <c r="B18" s="20"/>
      <c r="C18" s="57"/>
      <c r="D18" s="59"/>
      <c r="E18" s="57"/>
      <c r="F18" s="59"/>
      <c r="G18" s="57"/>
      <c r="H18" s="60"/>
      <c r="I18" s="57"/>
      <c r="J18" s="61"/>
      <c r="K18" s="57"/>
      <c r="L18" s="57"/>
      <c r="M18" s="53"/>
      <c r="N18" s="61"/>
      <c r="O18" s="53"/>
      <c r="P18" s="61"/>
      <c r="Q18" s="53"/>
      <c r="R18" s="53"/>
      <c r="S18" s="65"/>
      <c r="T18" s="23"/>
      <c r="U18" s="24"/>
      <c r="V18" s="23"/>
      <c r="W18" s="25"/>
      <c r="X18" s="132"/>
      <c r="Y18" s="129" t="str">
        <f t="shared" ref="Y18:Y21" si="1">IF(ISNUMBER(U18),IF(U18-4&lt;0,U18-4,0),"")</f>
        <v/>
      </c>
      <c r="Z18" s="130"/>
    </row>
    <row r="19" spans="1:26" ht="16.5" customHeight="1" thickTop="1" thickBot="1" x14ac:dyDescent="0.35">
      <c r="A19" s="30" t="s">
        <v>27</v>
      </c>
      <c r="B19" s="20"/>
      <c r="C19" s="63"/>
      <c r="D19" s="64"/>
      <c r="E19" s="62"/>
      <c r="F19" s="64"/>
      <c r="G19" s="58"/>
      <c r="H19" s="64"/>
      <c r="I19" s="58"/>
      <c r="J19" s="64"/>
      <c r="K19" s="65"/>
      <c r="L19" s="65"/>
      <c r="M19" s="65"/>
      <c r="N19" s="64"/>
      <c r="O19" s="63"/>
      <c r="P19" s="64"/>
      <c r="Q19" s="54" t="str">
        <f>IF(COUNT(G19:I19)&gt;0,ROUND(2*AVERAGE(G19:I19),0)/2,"--")</f>
        <v>--</v>
      </c>
      <c r="R19" s="64"/>
      <c r="S19" s="63"/>
      <c r="T19" s="32"/>
      <c r="U19" s="33" t="str">
        <f>IF(COUNT(Q19,S21)=2,ROUND(AVERAGE(Q19,S21),1),"--")</f>
        <v>--</v>
      </c>
      <c r="V19" s="32"/>
      <c r="W19" s="29" t="s">
        <v>20</v>
      </c>
      <c r="X19" s="48">
        <v>0.125</v>
      </c>
      <c r="Y19" s="129" t="str">
        <f t="shared" si="1"/>
        <v/>
      </c>
      <c r="Z19" s="130">
        <f>IF(U19&lt;4,1,0)</f>
        <v>0</v>
      </c>
    </row>
    <row r="20" spans="1:26" ht="5.0999999999999996" customHeight="1" thickTop="1" thickBot="1" x14ac:dyDescent="0.35">
      <c r="A20" s="19"/>
      <c r="B20" s="20"/>
      <c r="C20" s="57"/>
      <c r="D20" s="57"/>
      <c r="E20" s="53"/>
      <c r="F20" s="61"/>
      <c r="G20" s="57"/>
      <c r="H20" s="57"/>
      <c r="I20" s="53"/>
      <c r="J20" s="61"/>
      <c r="K20" s="57"/>
      <c r="L20" s="57"/>
      <c r="M20" s="53"/>
      <c r="N20" s="61"/>
      <c r="O20" s="53"/>
      <c r="P20" s="61"/>
      <c r="Q20" s="53"/>
      <c r="R20" s="53"/>
      <c r="S20" s="53"/>
      <c r="T20" s="23"/>
      <c r="U20" s="31"/>
      <c r="V20" s="23"/>
      <c r="W20" s="25"/>
      <c r="X20" s="49"/>
      <c r="Y20" s="129" t="str">
        <f t="shared" si="1"/>
        <v/>
      </c>
      <c r="Z20" s="130"/>
    </row>
    <row r="21" spans="1:26" ht="16.5" customHeight="1" thickTop="1" thickBot="1" x14ac:dyDescent="0.35">
      <c r="A21" s="30" t="s">
        <v>28</v>
      </c>
      <c r="B21" s="20"/>
      <c r="C21" s="63"/>
      <c r="D21" s="64"/>
      <c r="E21" s="63"/>
      <c r="F21" s="64"/>
      <c r="G21" s="63"/>
      <c r="H21" s="64"/>
      <c r="I21" s="63"/>
      <c r="J21" s="64"/>
      <c r="K21" s="63"/>
      <c r="L21" s="64"/>
      <c r="M21" s="58"/>
      <c r="N21" s="64"/>
      <c r="O21" s="65"/>
      <c r="P21" s="64"/>
      <c r="Q21" s="63"/>
      <c r="R21" s="64"/>
      <c r="S21" s="54" t="str">
        <f>IF(ISNUMBER(M21),M21,"--")</f>
        <v>--</v>
      </c>
      <c r="T21" s="32"/>
      <c r="U21" s="32"/>
      <c r="V21" s="32"/>
      <c r="W21" s="25"/>
      <c r="X21" s="49"/>
      <c r="Y21" s="129" t="str">
        <f t="shared" si="1"/>
        <v/>
      </c>
      <c r="Z21" s="130"/>
    </row>
    <row r="22" spans="1:26" ht="5.0999999999999996" customHeight="1" thickTop="1" x14ac:dyDescent="0.3">
      <c r="A22" s="19"/>
      <c r="B22" s="20"/>
      <c r="C22" s="21"/>
      <c r="D22" s="22"/>
      <c r="E22" s="21"/>
      <c r="F22" s="22"/>
      <c r="G22" s="21"/>
      <c r="H22" s="20"/>
      <c r="I22" s="21"/>
      <c r="J22" s="23"/>
      <c r="K22" s="21"/>
      <c r="L22" s="21"/>
      <c r="M22" s="24"/>
      <c r="N22" s="23"/>
      <c r="O22" s="24"/>
      <c r="P22" s="23"/>
      <c r="Q22" s="24"/>
      <c r="R22" s="24"/>
      <c r="S22" s="24"/>
      <c r="T22" s="23"/>
      <c r="U22" s="24"/>
      <c r="V22" s="23"/>
      <c r="W22" s="25"/>
      <c r="X22" s="26"/>
      <c r="Y22" s="26"/>
      <c r="Z22" s="26"/>
    </row>
    <row r="23" spans="1:26" ht="16.5" customHeight="1" x14ac:dyDescent="0.3">
      <c r="A23" s="19"/>
      <c r="B23" s="20"/>
      <c r="C23" s="21"/>
      <c r="D23" s="22"/>
      <c r="E23" s="21"/>
      <c r="F23" s="22"/>
      <c r="G23" s="21"/>
      <c r="H23" s="20"/>
      <c r="I23" s="21"/>
      <c r="J23" s="23"/>
      <c r="K23" s="21"/>
      <c r="L23" s="21"/>
      <c r="M23" s="24"/>
      <c r="N23" s="23"/>
      <c r="O23" s="24"/>
      <c r="P23" s="23"/>
      <c r="Q23" s="24"/>
      <c r="R23" s="24"/>
      <c r="S23" s="24"/>
      <c r="T23" s="23"/>
      <c r="U23" s="24"/>
      <c r="V23" s="23"/>
      <c r="W23" s="29"/>
      <c r="X23" s="26"/>
      <c r="Y23" s="26"/>
      <c r="Z23" s="26"/>
    </row>
    <row r="24" spans="1:26" ht="16.5" customHeight="1" x14ac:dyDescent="0.25">
      <c r="A24" s="34"/>
      <c r="B24" s="20"/>
      <c r="C24" s="21"/>
      <c r="D24" s="22"/>
      <c r="E24" s="21"/>
      <c r="F24" s="22"/>
      <c r="G24" s="21"/>
      <c r="H24" s="20"/>
      <c r="I24" s="21"/>
      <c r="J24" s="23"/>
      <c r="K24" s="24"/>
      <c r="L24" s="24"/>
      <c r="M24" s="24"/>
      <c r="N24" s="23"/>
      <c r="O24" s="24"/>
      <c r="P24" s="23"/>
      <c r="Q24" s="24"/>
      <c r="R24" s="24"/>
      <c r="S24" s="24"/>
      <c r="T24" s="23"/>
      <c r="U24" s="24"/>
      <c r="V24" s="23"/>
      <c r="W24" s="25"/>
      <c r="X24" s="26"/>
      <c r="Y24" s="26"/>
      <c r="Z24" s="26"/>
    </row>
    <row r="25" spans="1:26" ht="5.0999999999999996" customHeight="1" thickBot="1" x14ac:dyDescent="0.35">
      <c r="A25" s="15"/>
      <c r="B25" s="20"/>
      <c r="C25" s="21"/>
      <c r="D25" s="22"/>
      <c r="E25" s="21"/>
      <c r="F25" s="22"/>
      <c r="G25" s="21"/>
      <c r="H25" s="20"/>
      <c r="I25" s="21"/>
      <c r="J25" s="23"/>
      <c r="K25" s="24"/>
      <c r="L25" s="24"/>
      <c r="M25" s="24"/>
      <c r="N25" s="23"/>
      <c r="O25" s="24"/>
      <c r="P25" s="23"/>
      <c r="Q25" s="24"/>
      <c r="R25" s="24"/>
      <c r="S25" s="24"/>
      <c r="T25" s="23"/>
      <c r="U25" s="24"/>
      <c r="V25" s="23"/>
      <c r="W25" s="25"/>
      <c r="X25" s="26"/>
      <c r="Y25" s="26"/>
      <c r="Z25" s="26"/>
    </row>
    <row r="26" spans="1:26" s="5" customFormat="1" ht="16.5" customHeight="1" thickTop="1" thickBot="1" x14ac:dyDescent="0.3">
      <c r="A26" s="34"/>
      <c r="B26" s="20"/>
      <c r="C26" s="24"/>
      <c r="D26" s="20"/>
      <c r="E26" s="24"/>
      <c r="F26" s="20"/>
      <c r="G26" s="24"/>
      <c r="H26" s="20"/>
      <c r="I26" s="24"/>
      <c r="J26" s="23"/>
      <c r="K26" s="24"/>
      <c r="L26" s="24"/>
      <c r="N26" s="35"/>
      <c r="O26" s="35"/>
      <c r="Q26" s="35"/>
      <c r="R26" s="35"/>
      <c r="S26" s="35" t="s">
        <v>29</v>
      </c>
      <c r="T26" s="24"/>
      <c r="U26" s="28" t="str">
        <f>IF(COUNT(U7:U21)=7,ROUND(SUMPRODUCT(U7:U21,X7:X21),1),"--")</f>
        <v>--</v>
      </c>
      <c r="V26" s="23"/>
      <c r="W26" s="25"/>
      <c r="X26" s="26"/>
      <c r="Y26" s="26" t="b">
        <f>U26&gt;=4</f>
        <v>1</v>
      </c>
      <c r="Z26" s="36"/>
    </row>
    <row r="27" spans="1:26" ht="5.0999999999999996" customHeight="1" thickTop="1" thickBot="1" x14ac:dyDescent="0.3">
      <c r="A27" s="34"/>
      <c r="B27" s="20"/>
      <c r="C27" s="21"/>
      <c r="D27" s="22"/>
      <c r="E27" s="21"/>
      <c r="F27" s="22"/>
      <c r="G27" s="21"/>
      <c r="H27" s="20"/>
      <c r="I27" s="21"/>
      <c r="J27" s="23"/>
      <c r="K27" s="24"/>
      <c r="L27" s="24"/>
      <c r="N27" s="37"/>
      <c r="O27" s="35"/>
      <c r="P27" s="38"/>
      <c r="Q27" s="39"/>
      <c r="R27" s="39"/>
      <c r="S27" s="40"/>
      <c r="T27" s="23"/>
      <c r="U27" s="7"/>
      <c r="V27" s="23"/>
      <c r="W27" s="25"/>
      <c r="X27" s="26"/>
      <c r="Y27" s="26"/>
      <c r="Z27" s="26"/>
    </row>
    <row r="28" spans="1:26" s="5" customFormat="1" ht="16.5" customHeight="1" thickTop="1" thickBot="1" x14ac:dyDescent="0.3">
      <c r="A28" s="34" t="s">
        <v>30</v>
      </c>
      <c r="B28" s="20"/>
      <c r="C28" s="24"/>
      <c r="D28" s="20"/>
      <c r="E28" s="24"/>
      <c r="F28" s="20"/>
      <c r="G28" s="24"/>
      <c r="H28" s="20"/>
      <c r="I28" s="24"/>
      <c r="J28" s="23"/>
      <c r="K28" s="24"/>
      <c r="L28" s="24"/>
      <c r="N28" s="35"/>
      <c r="O28" s="35"/>
      <c r="Q28" s="35"/>
      <c r="R28" s="35"/>
      <c r="S28" s="35" t="s">
        <v>31</v>
      </c>
      <c r="T28" s="24"/>
      <c r="U28" s="28" t="str">
        <f>IF(ISNUMBER(U26),X28,"--")</f>
        <v>--</v>
      </c>
      <c r="V28" s="23"/>
      <c r="W28" s="25"/>
      <c r="X28" s="26">
        <f>ABS(SUM(Y7:Y21))</f>
        <v>0</v>
      </c>
      <c r="Y28" s="26" t="b">
        <f>X28&lt;=2</f>
        <v>1</v>
      </c>
      <c r="Z28" s="36"/>
    </row>
    <row r="29" spans="1:26" ht="5.0999999999999996" customHeight="1" thickTop="1" thickBot="1" x14ac:dyDescent="0.3">
      <c r="A29" s="34"/>
      <c r="B29" s="20"/>
      <c r="C29" s="24"/>
      <c r="D29" s="20"/>
      <c r="E29" s="24"/>
      <c r="F29" s="20"/>
      <c r="G29" s="24"/>
      <c r="H29" s="20"/>
      <c r="I29" s="24"/>
      <c r="J29" s="23"/>
      <c r="K29" s="24"/>
      <c r="L29" s="24"/>
      <c r="N29" s="37"/>
      <c r="O29" s="35"/>
      <c r="P29" s="38"/>
      <c r="Q29" s="39"/>
      <c r="R29" s="39"/>
      <c r="S29" s="40"/>
      <c r="T29" s="23"/>
      <c r="U29" s="7"/>
      <c r="V29" s="23"/>
      <c r="W29" s="25"/>
      <c r="X29" s="26"/>
      <c r="Y29" s="26"/>
      <c r="Z29" s="26"/>
    </row>
    <row r="30" spans="1:26" s="5" customFormat="1" ht="16.5" customHeight="1" thickTop="1" thickBot="1" x14ac:dyDescent="0.35">
      <c r="B30" s="20"/>
      <c r="C30" s="24"/>
      <c r="D30" s="20"/>
      <c r="E30" s="24"/>
      <c r="F30" s="20"/>
      <c r="G30" s="24"/>
      <c r="H30" s="20"/>
      <c r="I30" s="24"/>
      <c r="J30" s="23"/>
      <c r="K30" s="31"/>
      <c r="L30" s="24"/>
      <c r="N30" s="35"/>
      <c r="O30" s="35"/>
      <c r="Q30" s="35"/>
      <c r="R30" s="35"/>
      <c r="S30" s="35" t="s">
        <v>32</v>
      </c>
      <c r="T30" s="24"/>
      <c r="U30" s="28" t="str">
        <f>IF(ISNUMBER(U28),X30,"--")</f>
        <v>--</v>
      </c>
      <c r="V30" s="23"/>
      <c r="W30" s="25"/>
      <c r="X30" s="26">
        <f>SUM(Z7:Z21)</f>
        <v>0</v>
      </c>
      <c r="Y30" s="26" t="b">
        <f>X30&lt;=2</f>
        <v>1</v>
      </c>
      <c r="Z30" s="36"/>
    </row>
    <row r="31" spans="1:26" s="5" customFormat="1" ht="5.0999999999999996" customHeight="1" thickTop="1" x14ac:dyDescent="0.3">
      <c r="A31" s="15"/>
      <c r="B31" s="20"/>
      <c r="C31" s="24"/>
      <c r="D31" s="20"/>
      <c r="E31" s="24"/>
      <c r="F31" s="20"/>
      <c r="G31" s="24"/>
      <c r="H31" s="20"/>
      <c r="I31" s="24"/>
      <c r="J31" s="23"/>
      <c r="K31" s="24"/>
      <c r="L31" s="24"/>
      <c r="M31" s="24"/>
      <c r="N31" s="23"/>
      <c r="O31" s="24"/>
      <c r="P31" s="23"/>
      <c r="Q31" s="24"/>
      <c r="R31" s="24"/>
      <c r="S31" s="24"/>
      <c r="T31" s="23"/>
      <c r="U31" s="24"/>
      <c r="V31" s="23"/>
      <c r="W31" s="25"/>
      <c r="X31" s="26"/>
      <c r="Y31" s="36"/>
      <c r="Z31" s="36"/>
    </row>
    <row r="32" spans="1:26" s="5" customFormat="1" ht="16.5" customHeight="1" x14ac:dyDescent="0.25">
      <c r="A32" s="34" t="s">
        <v>33</v>
      </c>
      <c r="B32" s="20"/>
      <c r="C32" s="24"/>
      <c r="D32" s="20"/>
      <c r="E32" s="24"/>
      <c r="F32" s="20"/>
      <c r="G32" s="24"/>
      <c r="H32" s="20"/>
      <c r="I32" s="24"/>
      <c r="J32" s="23"/>
      <c r="K32" s="24"/>
      <c r="L32" s="24"/>
      <c r="M32" s="24"/>
      <c r="N32" s="23"/>
      <c r="P32" s="41"/>
      <c r="Q32" s="128" t="str">
        <f>IF(ISNUMBER(U26),IF(AND(Y26,Y28,Y30),"EFZ bestanden","EFZ nicht bestanden"),"unvollständige Angaben")</f>
        <v>unvollständige Angaben</v>
      </c>
      <c r="R32" s="128"/>
      <c r="S32" s="128"/>
      <c r="T32" s="128"/>
      <c r="U32" s="128"/>
      <c r="V32" s="42"/>
      <c r="W32" s="41"/>
      <c r="X32" s="43"/>
      <c r="Y32" s="43"/>
      <c r="Z32" s="44"/>
    </row>
    <row r="33" spans="1:21" ht="5.0999999999999996" customHeight="1" x14ac:dyDescent="0.3">
      <c r="O33" s="5"/>
      <c r="Q33" s="5"/>
      <c r="R33" s="5"/>
      <c r="U33" s="5"/>
    </row>
    <row r="34" spans="1:21" x14ac:dyDescent="0.3">
      <c r="O34" s="5"/>
      <c r="Q34" s="5"/>
      <c r="R34" s="5"/>
      <c r="U34" s="5"/>
    </row>
    <row r="35" spans="1:21" hidden="1" x14ac:dyDescent="0.3">
      <c r="O35" s="5"/>
      <c r="Q35" s="5"/>
      <c r="R35" s="5"/>
      <c r="U35" s="5"/>
    </row>
    <row r="36" spans="1:21" hidden="1" x14ac:dyDescent="0.3">
      <c r="A36" s="45">
        <v>1</v>
      </c>
      <c r="O36" s="5"/>
      <c r="Q36" s="5"/>
      <c r="R36" s="5"/>
      <c r="U36" s="5"/>
    </row>
    <row r="37" spans="1:21" hidden="1" x14ac:dyDescent="0.3">
      <c r="A37" s="45">
        <v>1.5</v>
      </c>
      <c r="O37" s="5"/>
      <c r="Q37" s="5"/>
      <c r="R37" s="5"/>
      <c r="U37" s="5"/>
    </row>
    <row r="38" spans="1:21" hidden="1" x14ac:dyDescent="0.3">
      <c r="A38" s="45">
        <v>2</v>
      </c>
      <c r="O38" s="5"/>
      <c r="Q38" s="5"/>
      <c r="R38" s="5"/>
      <c r="U38" s="5"/>
    </row>
    <row r="39" spans="1:21" hidden="1" x14ac:dyDescent="0.3">
      <c r="A39" s="45">
        <v>2.5</v>
      </c>
      <c r="O39" s="5"/>
      <c r="Q39" s="5"/>
      <c r="R39" s="5"/>
      <c r="U39" s="5"/>
    </row>
    <row r="40" spans="1:21" hidden="1" x14ac:dyDescent="0.3">
      <c r="A40" s="45">
        <v>3</v>
      </c>
      <c r="O40" s="5"/>
      <c r="Q40" s="5"/>
      <c r="R40" s="5"/>
      <c r="U40" s="5"/>
    </row>
    <row r="41" spans="1:21" hidden="1" x14ac:dyDescent="0.3">
      <c r="A41" s="45">
        <v>3.5</v>
      </c>
      <c r="O41" s="5"/>
      <c r="Q41" s="5"/>
      <c r="R41" s="5"/>
      <c r="U41" s="5"/>
    </row>
    <row r="42" spans="1:21" hidden="1" x14ac:dyDescent="0.3">
      <c r="A42" s="45">
        <v>4</v>
      </c>
      <c r="O42" s="5"/>
      <c r="Q42" s="5"/>
      <c r="R42" s="5"/>
      <c r="U42" s="5"/>
    </row>
    <row r="43" spans="1:21" hidden="1" x14ac:dyDescent="0.3">
      <c r="A43" s="45">
        <v>4.5</v>
      </c>
      <c r="O43" s="5"/>
      <c r="Q43" s="5"/>
      <c r="R43" s="5"/>
      <c r="U43" s="5"/>
    </row>
    <row r="44" spans="1:21" hidden="1" x14ac:dyDescent="0.3">
      <c r="A44" s="45">
        <v>5</v>
      </c>
      <c r="O44" s="5"/>
      <c r="Q44" s="5"/>
      <c r="R44" s="5"/>
      <c r="U44" s="5"/>
    </row>
    <row r="45" spans="1:21" hidden="1" x14ac:dyDescent="0.3">
      <c r="A45" s="45">
        <v>5.5</v>
      </c>
      <c r="O45" s="5"/>
      <c r="Q45" s="5"/>
      <c r="R45" s="5"/>
      <c r="U45" s="5"/>
    </row>
    <row r="46" spans="1:21" hidden="1" x14ac:dyDescent="0.3">
      <c r="A46" s="45">
        <v>6</v>
      </c>
      <c r="O46" s="5"/>
      <c r="Q46" s="5"/>
      <c r="R46" s="5"/>
      <c r="U46" s="5"/>
    </row>
    <row r="47" spans="1:21" hidden="1" x14ac:dyDescent="0.3">
      <c r="O47" s="5"/>
      <c r="Q47" s="5"/>
      <c r="R47" s="5"/>
      <c r="U47" s="5"/>
    </row>
    <row r="48" spans="1:21" hidden="1" x14ac:dyDescent="0.3">
      <c r="O48" s="5"/>
      <c r="Q48" s="5"/>
      <c r="R48" s="5"/>
      <c r="U48" s="5"/>
    </row>
    <row r="49" spans="15:21" x14ac:dyDescent="0.3">
      <c r="O49" s="5"/>
      <c r="Q49" s="5"/>
      <c r="R49" s="5"/>
      <c r="U49" s="5"/>
    </row>
    <row r="50" spans="15:21" x14ac:dyDescent="0.3">
      <c r="Q50" s="5"/>
    </row>
  </sheetData>
  <sheetProtection sheet="1" selectLockedCells="1"/>
  <mergeCells count="14">
    <mergeCell ref="Q32:U32"/>
    <mergeCell ref="Y15:Y16"/>
    <mergeCell ref="Z15:Z16"/>
    <mergeCell ref="X17:X18"/>
    <mergeCell ref="Y17:Y18"/>
    <mergeCell ref="Z17:Z18"/>
    <mergeCell ref="Y19:Y21"/>
    <mergeCell ref="Z19:Z21"/>
    <mergeCell ref="X4:Z4"/>
    <mergeCell ref="Q1:W1"/>
    <mergeCell ref="C4:E4"/>
    <mergeCell ref="G4:I4"/>
    <mergeCell ref="K4:M4"/>
    <mergeCell ref="Q4:S4"/>
  </mergeCells>
  <conditionalFormatting sqref="Q32">
    <cfRule type="containsText" dxfId="14" priority="2" operator="containsText" text="EFZ nicht bestanden">
      <formula>NOT(ISERROR(SEARCH("EFZ nicht bestanden",Q32)))</formula>
    </cfRule>
    <cfRule type="containsText" dxfId="13" priority="3" operator="containsText" text="EFZ bestanden">
      <formula>NOT(ISERROR(SEARCH("EFZ bestanden",Q32)))</formula>
    </cfRule>
  </conditionalFormatting>
  <conditionalFormatting sqref="Y7:Z21">
    <cfRule type="cellIs" dxfId="12" priority="1" operator="lessThan">
      <formula>0</formula>
    </cfRule>
  </conditionalFormatting>
  <conditionalFormatting sqref="U26 U28 U30">
    <cfRule type="expression" dxfId="11" priority="4">
      <formula>AND(ISNUMBER($U26),NOT($Y26))</formula>
    </cfRule>
    <cfRule type="expression" dxfId="10" priority="5">
      <formula>AND(ISNUMBER($U26),$Y26)</formula>
    </cfRule>
  </conditionalFormatting>
  <dataValidations count="1">
    <dataValidation type="list" allowBlank="1" showInputMessage="1" showErrorMessage="1" errorTitle="Ungültige Note" error="Es können nur ganze oder halbe Noten von 1.0 bis 6.0 eingegeben werden." sqref="C17 E17 G17 I17 K17 M17 G19 M21 I19 I7 C7 E7 M7 O7 G7 K7 C13 E13 G13 I13 O13 O15 C9 E9 G9 I9 O9 C11 E11 G11 I11 O11 K11 M11" xr:uid="{00000000-0002-0000-0100-000000000000}">
      <formula1>Notenwerte</formula1>
    </dataValidation>
  </dataValidations>
  <printOptions horizontalCentered="1"/>
  <pageMargins left="0.39370078740157483" right="0.39370078740157483" top="0.39370078740157483" bottom="0.78740157480314965" header="0.35433070866141736" footer="0.31496062992125984"/>
  <pageSetup paperSize="9" orientation="landscape" r:id="rId1"/>
  <headerFooter>
    <oddFooter>&amp;C&amp;"Arial,Standard"&amp;8&amp;Z&amp;F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B50"/>
  <sheetViews>
    <sheetView topLeftCell="A4" workbookViewId="0">
      <selection activeCell="I11" sqref="I11"/>
    </sheetView>
  </sheetViews>
  <sheetFormatPr baseColWidth="10" defaultColWidth="20" defaultRowHeight="13.8" x14ac:dyDescent="0.3"/>
  <cols>
    <col min="1" max="1" width="26.5546875" style="75" customWidth="1"/>
    <col min="2" max="2" width="1.88671875" style="73" customWidth="1"/>
    <col min="3" max="3" width="7.6640625" style="73" customWidth="1"/>
    <col min="4" max="4" width="1.6640625" style="73" customWidth="1"/>
    <col min="5" max="5" width="7.6640625" style="73" customWidth="1"/>
    <col min="6" max="6" width="1.6640625" style="73" customWidth="1"/>
    <col min="7" max="7" width="7.6640625" style="73" customWidth="1"/>
    <col min="8" max="8" width="1.6640625" style="73" customWidth="1"/>
    <col min="9" max="9" width="7.6640625" style="73" customWidth="1"/>
    <col min="10" max="10" width="1.6640625" style="73" customWidth="1"/>
    <col min="11" max="11" width="7.6640625" style="73" customWidth="1"/>
    <col min="12" max="12" width="1.6640625" style="73" customWidth="1"/>
    <col min="13" max="13" width="7.6640625" style="73" customWidth="1"/>
    <col min="14" max="14" width="1.6640625" style="73" customWidth="1"/>
    <col min="15" max="15" width="7.6640625" style="73" customWidth="1"/>
    <col min="16" max="16" width="1.6640625" style="73" customWidth="1"/>
    <col min="17" max="17" width="10.5546875" style="73" customWidth="1"/>
    <col min="18" max="18" width="1.6640625" style="73" customWidth="1"/>
    <col min="19" max="19" width="10.5546875" style="73" customWidth="1"/>
    <col min="20" max="20" width="1.6640625" style="73" customWidth="1"/>
    <col min="21" max="21" width="10.5546875" style="73" customWidth="1"/>
    <col min="22" max="22" width="0.88671875" style="73" customWidth="1"/>
    <col min="23" max="23" width="2.88671875" style="74" customWidth="1"/>
    <col min="24" max="24" width="6.21875" style="74" hidden="1" customWidth="1"/>
    <col min="25" max="25" width="7.44140625" style="74" hidden="1" customWidth="1"/>
    <col min="26" max="26" width="6.88671875" style="74" hidden="1" customWidth="1"/>
    <col min="27" max="16384" width="20" style="73"/>
  </cols>
  <sheetData>
    <row r="1" spans="1:26" s="72" customFormat="1" ht="22.8" x14ac:dyDescent="0.3">
      <c r="A1" s="69" t="s">
        <v>0</v>
      </c>
      <c r="B1" s="69"/>
      <c r="C1" s="69"/>
      <c r="D1" s="69"/>
      <c r="E1" s="69"/>
      <c r="F1" s="69"/>
      <c r="G1" s="69"/>
      <c r="H1" s="69"/>
      <c r="I1" s="69"/>
      <c r="J1" s="69"/>
      <c r="K1" s="69"/>
      <c r="L1" s="69"/>
      <c r="M1" s="69"/>
      <c r="N1" s="69"/>
      <c r="O1" s="69"/>
      <c r="P1" s="69"/>
      <c r="Q1" s="134"/>
      <c r="R1" s="134"/>
      <c r="S1" s="134"/>
      <c r="T1" s="134"/>
      <c r="U1" s="134"/>
      <c r="V1" s="134"/>
      <c r="W1" s="134"/>
      <c r="X1" s="70"/>
      <c r="Y1" s="70"/>
      <c r="Z1" s="71"/>
    </row>
    <row r="2" spans="1:26" s="6" customFormat="1" ht="67.5" customHeight="1" x14ac:dyDescent="0.3">
      <c r="A2" s="66" t="s">
        <v>38</v>
      </c>
      <c r="B2" s="5"/>
      <c r="H2" s="5"/>
      <c r="J2" s="5"/>
      <c r="M2" s="5"/>
      <c r="N2" s="5"/>
      <c r="O2" s="5"/>
      <c r="P2" s="5"/>
      <c r="Q2" s="5"/>
      <c r="R2" s="5"/>
      <c r="S2" s="5"/>
      <c r="T2" s="5"/>
      <c r="U2" s="5"/>
      <c r="V2" s="5"/>
      <c r="W2" s="7"/>
      <c r="X2" s="8"/>
      <c r="Y2" s="8"/>
      <c r="Z2" s="8"/>
    </row>
    <row r="4" spans="1:26" s="76" customFormat="1" ht="25.2" customHeight="1" x14ac:dyDescent="0.3">
      <c r="B4" s="77"/>
      <c r="C4" s="135" t="s">
        <v>1</v>
      </c>
      <c r="D4" s="135"/>
      <c r="E4" s="135"/>
      <c r="F4" s="78"/>
      <c r="G4" s="135" t="s">
        <v>2</v>
      </c>
      <c r="H4" s="135"/>
      <c r="I4" s="135"/>
      <c r="K4" s="135" t="s">
        <v>3</v>
      </c>
      <c r="L4" s="135"/>
      <c r="M4" s="135"/>
      <c r="O4" s="79" t="s">
        <v>4</v>
      </c>
      <c r="Q4" s="135" t="s">
        <v>5</v>
      </c>
      <c r="R4" s="135"/>
      <c r="S4" s="135"/>
      <c r="U4" s="79" t="s">
        <v>6</v>
      </c>
      <c r="W4" s="80" t="s">
        <v>7</v>
      </c>
      <c r="X4" s="133" t="s">
        <v>8</v>
      </c>
      <c r="Y4" s="133"/>
      <c r="Z4" s="133"/>
    </row>
    <row r="5" spans="1:26" s="75" customFormat="1" ht="16.5" customHeight="1" x14ac:dyDescent="0.3">
      <c r="A5" s="76"/>
      <c r="B5" s="76"/>
      <c r="C5" s="81" t="s">
        <v>9</v>
      </c>
      <c r="E5" s="81" t="s">
        <v>10</v>
      </c>
      <c r="G5" s="81" t="s">
        <v>11</v>
      </c>
      <c r="I5" s="81" t="s">
        <v>12</v>
      </c>
      <c r="K5" s="81" t="s">
        <v>13</v>
      </c>
      <c r="M5" s="81" t="s">
        <v>14</v>
      </c>
      <c r="O5" s="81"/>
      <c r="Q5" s="81" t="s">
        <v>15</v>
      </c>
      <c r="S5" s="81" t="s">
        <v>16</v>
      </c>
      <c r="U5" s="81"/>
      <c r="W5" s="81"/>
      <c r="X5" s="82" t="s">
        <v>7</v>
      </c>
      <c r="Y5" s="83" t="s">
        <v>17</v>
      </c>
      <c r="Z5" s="83" t="s">
        <v>18</v>
      </c>
    </row>
    <row r="6" spans="1:26" ht="5.0999999999999996" customHeight="1" thickBot="1" x14ac:dyDescent="0.35">
      <c r="A6" s="84"/>
      <c r="B6" s="85"/>
      <c r="C6" s="86"/>
      <c r="D6" s="85"/>
      <c r="E6" s="86"/>
      <c r="F6" s="85"/>
      <c r="G6" s="86"/>
      <c r="H6" s="85"/>
      <c r="I6" s="86"/>
      <c r="J6" s="87"/>
      <c r="K6" s="86"/>
      <c r="L6" s="86"/>
      <c r="M6" s="86"/>
      <c r="N6" s="87"/>
      <c r="O6" s="86"/>
      <c r="P6" s="87"/>
      <c r="Q6" s="86"/>
      <c r="R6" s="86"/>
      <c r="S6" s="86"/>
      <c r="T6" s="87"/>
      <c r="U6" s="86"/>
      <c r="V6" s="87"/>
      <c r="W6" s="88"/>
      <c r="X6" s="89"/>
      <c r="Y6" s="89"/>
      <c r="Z6" s="89"/>
    </row>
    <row r="7" spans="1:26" ht="16.2" thickTop="1" thickBot="1" x14ac:dyDescent="0.35">
      <c r="A7" s="90" t="s">
        <v>36</v>
      </c>
      <c r="B7" s="85"/>
      <c r="C7" s="91"/>
      <c r="D7" s="85"/>
      <c r="E7" s="91"/>
      <c r="F7" s="85"/>
      <c r="G7" s="91"/>
      <c r="H7" s="85"/>
      <c r="I7" s="91"/>
      <c r="J7" s="87"/>
      <c r="K7" s="91"/>
      <c r="L7" s="86"/>
      <c r="M7" s="91"/>
      <c r="N7" s="87"/>
      <c r="O7" s="91"/>
      <c r="P7" s="87"/>
      <c r="Q7" s="86"/>
      <c r="R7" s="86"/>
      <c r="S7" s="86"/>
      <c r="T7" s="87"/>
      <c r="U7" s="86"/>
      <c r="V7" s="87"/>
      <c r="W7" s="88"/>
      <c r="X7" s="89"/>
      <c r="Y7" s="89"/>
      <c r="Z7" s="89"/>
    </row>
    <row r="8" spans="1:26" ht="5.0999999999999996" customHeight="1" thickTop="1" thickBot="1" x14ac:dyDescent="0.35">
      <c r="A8" s="84"/>
      <c r="B8" s="85"/>
      <c r="C8" s="86"/>
      <c r="D8" s="85"/>
      <c r="E8" s="86"/>
      <c r="F8" s="85"/>
      <c r="G8" s="86"/>
      <c r="H8" s="85"/>
      <c r="I8" s="86"/>
      <c r="J8" s="87"/>
      <c r="K8" s="86"/>
      <c r="L8" s="86"/>
      <c r="M8" s="86"/>
      <c r="N8" s="87"/>
      <c r="O8" s="86"/>
      <c r="P8" s="87"/>
      <c r="Q8" s="86"/>
      <c r="R8" s="86"/>
      <c r="S8" s="86"/>
      <c r="T8" s="87"/>
      <c r="U8" s="86"/>
      <c r="V8" s="87"/>
      <c r="W8" s="88"/>
      <c r="X8" s="89"/>
      <c r="Y8" s="89"/>
      <c r="Z8" s="89"/>
    </row>
    <row r="9" spans="1:26" ht="16.5" customHeight="1" thickTop="1" thickBot="1" x14ac:dyDescent="0.35">
      <c r="A9" s="90" t="s">
        <v>19</v>
      </c>
      <c r="B9" s="85"/>
      <c r="C9" s="91"/>
      <c r="D9" s="92"/>
      <c r="E9" s="91"/>
      <c r="F9" s="92"/>
      <c r="G9" s="91"/>
      <c r="H9" s="92"/>
      <c r="I9" s="91"/>
      <c r="J9" s="93"/>
      <c r="K9" s="91"/>
      <c r="L9" s="94"/>
      <c r="M9" s="91"/>
      <c r="N9" s="93"/>
      <c r="O9" s="91"/>
      <c r="P9" s="93"/>
      <c r="Q9" s="95" t="str">
        <f>IF(COUNT(C7:M7,C9:M9)&gt;0,ROUND(2*AVERAGE(C7:M7,C9:M9),0)/2,"--")</f>
        <v>--</v>
      </c>
      <c r="R9" s="94"/>
      <c r="S9" s="95" t="str">
        <f>IF(COUNT(O7:O9)&gt;0,ROUND(2*AVERAGE(O7:O9),0)/2,"--")</f>
        <v>--</v>
      </c>
      <c r="T9" s="87"/>
      <c r="U9" s="96" t="str">
        <f>IF(COUNT(Q7:S7, Q9:S9)=2,ROUND(AVERAGE(Q9:S9),1),"--")</f>
        <v>--</v>
      </c>
      <c r="V9" s="87"/>
      <c r="W9" s="97" t="s">
        <v>20</v>
      </c>
      <c r="X9" s="67">
        <v>0.125</v>
      </c>
      <c r="Y9" s="98" t="str">
        <f>IF(ISNUMBER(U9),IF(U9-4&lt;0,U9-4,0),"")</f>
        <v/>
      </c>
      <c r="Z9" s="99">
        <f>IF(U9&lt;4,1,0)</f>
        <v>0</v>
      </c>
    </row>
    <row r="10" spans="1:26" ht="5.0999999999999996" customHeight="1" thickTop="1" thickBot="1" x14ac:dyDescent="0.35">
      <c r="A10" s="84"/>
      <c r="B10" s="85"/>
      <c r="C10" s="94"/>
      <c r="D10" s="92"/>
      <c r="E10" s="94"/>
      <c r="F10" s="92"/>
      <c r="G10" s="94"/>
      <c r="H10" s="92"/>
      <c r="I10" s="94"/>
      <c r="J10" s="93"/>
      <c r="K10" s="94"/>
      <c r="L10" s="94"/>
      <c r="M10" s="94"/>
      <c r="N10" s="93"/>
      <c r="O10" s="94"/>
      <c r="P10" s="93"/>
      <c r="Q10" s="94"/>
      <c r="R10" s="94"/>
      <c r="S10" s="94"/>
      <c r="T10" s="87"/>
      <c r="U10" s="86"/>
      <c r="V10" s="87"/>
      <c r="W10" s="88"/>
      <c r="X10" s="68"/>
      <c r="Y10" s="98"/>
      <c r="Z10" s="99"/>
    </row>
    <row r="11" spans="1:26" ht="16.5" customHeight="1" thickTop="1" thickBot="1" x14ac:dyDescent="0.35">
      <c r="A11" s="90" t="s">
        <v>21</v>
      </c>
      <c r="B11" s="85"/>
      <c r="C11" s="91"/>
      <c r="D11" s="92"/>
      <c r="E11" s="91"/>
      <c r="F11" s="92"/>
      <c r="G11" s="91"/>
      <c r="H11" s="92"/>
      <c r="I11" s="91"/>
      <c r="J11" s="93"/>
      <c r="K11" s="100"/>
      <c r="L11" s="100"/>
      <c r="M11" s="100"/>
      <c r="N11" s="93"/>
      <c r="O11" s="91"/>
      <c r="P11" s="93"/>
      <c r="Q11" s="95" t="str">
        <f>IF(COUNT(C11:M11)&gt;0,ROUND(2*AVERAGE(C11:M11),0)/2,"--")</f>
        <v>--</v>
      </c>
      <c r="R11" s="94"/>
      <c r="S11" s="95" t="str">
        <f>IF(ISNUMBER(O11),O11,"--")</f>
        <v>--</v>
      </c>
      <c r="T11" s="87"/>
      <c r="U11" s="96" t="str">
        <f>IF(COUNT(Q11:S11)=2,ROUND(AVERAGE(Q11:S11),1),"--")</f>
        <v>--</v>
      </c>
      <c r="V11" s="87"/>
      <c r="W11" s="97" t="s">
        <v>20</v>
      </c>
      <c r="X11" s="67">
        <v>0.125</v>
      </c>
      <c r="Y11" s="98" t="str">
        <f>IF(ISNUMBER(U11),IF(U11-4&lt;0,U11-4,0),"")</f>
        <v/>
      </c>
      <c r="Z11" s="99">
        <f>IF(U11&lt;4,1,0)</f>
        <v>0</v>
      </c>
    </row>
    <row r="12" spans="1:26" ht="5.0999999999999996" customHeight="1" thickTop="1" thickBot="1" x14ac:dyDescent="0.35">
      <c r="A12" s="84"/>
      <c r="B12" s="85"/>
      <c r="C12" s="94"/>
      <c r="D12" s="92"/>
      <c r="E12" s="94"/>
      <c r="F12" s="92"/>
      <c r="G12" s="94"/>
      <c r="H12" s="92"/>
      <c r="I12" s="94"/>
      <c r="J12" s="93"/>
      <c r="K12" s="100"/>
      <c r="L12" s="94"/>
      <c r="M12" s="100"/>
      <c r="N12" s="93"/>
      <c r="O12" s="94"/>
      <c r="P12" s="93"/>
      <c r="Q12" s="94"/>
      <c r="R12" s="94"/>
      <c r="S12" s="94"/>
      <c r="T12" s="87"/>
      <c r="U12" s="86"/>
      <c r="V12" s="87"/>
      <c r="W12" s="88"/>
      <c r="X12" s="68"/>
      <c r="Y12" s="98"/>
      <c r="Z12" s="99"/>
    </row>
    <row r="13" spans="1:26" ht="16.5" customHeight="1" thickTop="1" thickBot="1" x14ac:dyDescent="0.35">
      <c r="A13" s="90" t="s">
        <v>22</v>
      </c>
      <c r="B13" s="85"/>
      <c r="C13" s="91"/>
      <c r="D13" s="92"/>
      <c r="E13" s="91"/>
      <c r="F13" s="92"/>
      <c r="G13" s="91"/>
      <c r="H13" s="92"/>
      <c r="I13" s="91"/>
      <c r="J13" s="93"/>
      <c r="K13" s="91"/>
      <c r="L13" s="94"/>
      <c r="M13" s="91"/>
      <c r="N13" s="93"/>
      <c r="O13" s="91"/>
      <c r="P13" s="93"/>
      <c r="Q13" s="95" t="str">
        <f>IF(COUNT(C13:M13)&gt;0,ROUND(2*AVERAGE(C13:M13),0)/2,"--")</f>
        <v>--</v>
      </c>
      <c r="R13" s="94"/>
      <c r="S13" s="95" t="str">
        <f>IF(ISNUMBER(O13),O13,"--")</f>
        <v>--</v>
      </c>
      <c r="T13" s="87"/>
      <c r="U13" s="96" t="str">
        <f>IF(COUNT(Q13:S13)=2,ROUND(AVERAGE(Q13:S13),1),"--")</f>
        <v>--</v>
      </c>
      <c r="V13" s="87"/>
      <c r="W13" s="97" t="s">
        <v>20</v>
      </c>
      <c r="X13" s="67">
        <v>0.125</v>
      </c>
      <c r="Y13" s="98" t="str">
        <f>IF(ISNUMBER(U13),IF(U13-4&lt;0,U13-4,0),"")</f>
        <v/>
      </c>
      <c r="Z13" s="99">
        <f>IF(U13&lt;4,1,0)</f>
        <v>0</v>
      </c>
    </row>
    <row r="14" spans="1:26" ht="5.0999999999999996" customHeight="1" thickTop="1" thickBot="1" x14ac:dyDescent="0.35">
      <c r="A14" s="84"/>
      <c r="B14" s="85"/>
      <c r="C14" s="94"/>
      <c r="D14" s="92"/>
      <c r="E14" s="94"/>
      <c r="F14" s="92"/>
      <c r="G14" s="94"/>
      <c r="H14" s="92"/>
      <c r="I14" s="94"/>
      <c r="J14" s="93"/>
      <c r="K14" s="94"/>
      <c r="L14" s="94"/>
      <c r="M14" s="94"/>
      <c r="N14" s="93"/>
      <c r="O14" s="94"/>
      <c r="P14" s="93"/>
      <c r="Q14" s="94"/>
      <c r="R14" s="94"/>
      <c r="S14" s="94"/>
      <c r="T14" s="87"/>
      <c r="U14" s="86"/>
      <c r="V14" s="87"/>
      <c r="W14" s="88"/>
      <c r="X14" s="68"/>
      <c r="Y14" s="98"/>
      <c r="Z14" s="99"/>
    </row>
    <row r="15" spans="1:26" ht="16.5" customHeight="1" thickTop="1" thickBot="1" x14ac:dyDescent="0.35">
      <c r="A15" s="90" t="s">
        <v>23</v>
      </c>
      <c r="B15" s="85"/>
      <c r="C15" s="91"/>
      <c r="D15" s="92"/>
      <c r="E15" s="91"/>
      <c r="F15" s="92"/>
      <c r="G15" s="91"/>
      <c r="H15" s="92"/>
      <c r="I15" s="91"/>
      <c r="J15" s="92"/>
      <c r="K15" s="94"/>
      <c r="L15" s="94"/>
      <c r="M15" s="94"/>
      <c r="N15" s="92"/>
      <c r="O15" s="91"/>
      <c r="P15" s="92"/>
      <c r="Q15" s="95" t="str">
        <f>IF(COUNT(C15:I15)&gt;0,ROUND(2*AVERAGE(C15:I15),0)/2,"--")</f>
        <v>--</v>
      </c>
      <c r="R15" s="94"/>
      <c r="S15" s="95" t="str">
        <f>IF(ISNUMBER(O15),O15,"--")</f>
        <v>--</v>
      </c>
      <c r="T15" s="85"/>
      <c r="U15" s="101" t="str">
        <f>IF(COUNT(Q15:S15)=2,ROUND(AVERAGE(Q15:S15),1),"--")</f>
        <v>--</v>
      </c>
      <c r="V15" s="85"/>
      <c r="W15" s="97" t="s">
        <v>20</v>
      </c>
      <c r="X15" s="67">
        <v>0.125</v>
      </c>
      <c r="Y15" s="98" t="str">
        <f>IF(ISNUMBER(U15),IF(U15-4&lt;0,U15-4,0),"")</f>
        <v/>
      </c>
      <c r="Z15" s="99">
        <f>IF(U15&lt;4,1,0)</f>
        <v>0</v>
      </c>
    </row>
    <row r="16" spans="1:26" ht="5.0999999999999996" customHeight="1" thickTop="1" thickBot="1" x14ac:dyDescent="0.35">
      <c r="A16" s="84"/>
      <c r="B16" s="85"/>
      <c r="C16" s="94"/>
      <c r="D16" s="92"/>
      <c r="E16" s="94"/>
      <c r="F16" s="92"/>
      <c r="G16" s="94"/>
      <c r="H16" s="92"/>
      <c r="I16" s="94"/>
      <c r="J16" s="93"/>
      <c r="K16" s="94"/>
      <c r="L16" s="94"/>
      <c r="M16" s="94"/>
      <c r="N16" s="93"/>
      <c r="O16" s="94"/>
      <c r="P16" s="93"/>
      <c r="Q16" s="94"/>
      <c r="R16" s="94"/>
      <c r="S16" s="94"/>
      <c r="T16" s="87"/>
      <c r="U16" s="86"/>
      <c r="V16" s="87"/>
      <c r="W16" s="88"/>
      <c r="X16" s="68"/>
      <c r="Y16" s="98"/>
      <c r="Z16" s="99"/>
    </row>
    <row r="17" spans="1:28" ht="16.5" customHeight="1" thickTop="1" thickBot="1" x14ac:dyDescent="0.35">
      <c r="A17" s="90" t="s">
        <v>24</v>
      </c>
      <c r="B17" s="85"/>
      <c r="C17" s="94"/>
      <c r="D17" s="92"/>
      <c r="E17" s="94"/>
      <c r="F17" s="92"/>
      <c r="G17" s="94"/>
      <c r="H17" s="92"/>
      <c r="I17" s="94"/>
      <c r="J17" s="93"/>
      <c r="K17" s="94"/>
      <c r="L17" s="94"/>
      <c r="M17" s="94"/>
      <c r="N17" s="93"/>
      <c r="O17" s="91"/>
      <c r="P17" s="93"/>
      <c r="Q17" s="94"/>
      <c r="R17" s="94"/>
      <c r="S17" s="95" t="str">
        <f>IF(ISNUMBER(O17),O17,"--")</f>
        <v>--</v>
      </c>
      <c r="T17" s="87"/>
      <c r="U17" s="96" t="str">
        <f>IF(ISNUMBER(S17),S17,"--")</f>
        <v>--</v>
      </c>
      <c r="V17" s="87"/>
      <c r="W17" s="97" t="s">
        <v>25</v>
      </c>
      <c r="X17" s="67">
        <v>0.25</v>
      </c>
      <c r="Y17" s="137" t="str">
        <f>IF(ISNUMBER(U17),IF(U17-4&lt;0,(U17-4)*2,0),"")</f>
        <v/>
      </c>
      <c r="Z17" s="138">
        <f>IF(U17&lt;4,1,0)</f>
        <v>0</v>
      </c>
    </row>
    <row r="18" spans="1:28" ht="5.0999999999999996" customHeight="1" thickTop="1" thickBot="1" x14ac:dyDescent="0.35">
      <c r="A18" s="84"/>
      <c r="B18" s="85"/>
      <c r="C18" s="94"/>
      <c r="D18" s="92"/>
      <c r="E18" s="94"/>
      <c r="F18" s="92"/>
      <c r="G18" s="94"/>
      <c r="H18" s="92"/>
      <c r="I18" s="94"/>
      <c r="J18" s="93"/>
      <c r="K18" s="94"/>
      <c r="L18" s="94"/>
      <c r="M18" s="94"/>
      <c r="N18" s="93"/>
      <c r="O18" s="94"/>
      <c r="P18" s="93"/>
      <c r="Q18" s="94"/>
      <c r="R18" s="94"/>
      <c r="S18" s="94"/>
      <c r="T18" s="87"/>
      <c r="U18" s="86"/>
      <c r="V18" s="87"/>
      <c r="W18" s="97"/>
      <c r="X18" s="68"/>
      <c r="Y18" s="137" t="str">
        <f t="shared" ref="Y18" si="0">IF(ISNUMBER(U18),IF(U18-4&lt;0,U18-4,0),"")</f>
        <v/>
      </c>
      <c r="Z18" s="138"/>
    </row>
    <row r="19" spans="1:28" ht="16.5" customHeight="1" thickTop="1" thickBot="1" x14ac:dyDescent="0.35">
      <c r="A19" s="90" t="s">
        <v>26</v>
      </c>
      <c r="B19" s="85"/>
      <c r="C19" s="91"/>
      <c r="D19" s="92"/>
      <c r="E19" s="91"/>
      <c r="F19" s="92"/>
      <c r="G19" s="91"/>
      <c r="H19" s="92"/>
      <c r="I19" s="91"/>
      <c r="J19" s="93"/>
      <c r="K19" s="91"/>
      <c r="L19" s="94"/>
      <c r="M19" s="91"/>
      <c r="N19" s="93"/>
      <c r="O19" s="92"/>
      <c r="P19" s="93"/>
      <c r="Q19" s="95" t="str">
        <f>IF(COUNT($C$19:$M$19)&gt;0,ROUND(2*AVERAGE($C$19:$M$19),0)/2,"--")</f>
        <v>--</v>
      </c>
      <c r="R19" s="94"/>
      <c r="S19" s="100"/>
      <c r="T19" s="87"/>
      <c r="U19" s="101" t="str">
        <f>IF(ISNUMBER(Q19),Q19,"--")</f>
        <v>--</v>
      </c>
      <c r="V19" s="87"/>
      <c r="W19" s="97" t="s">
        <v>20</v>
      </c>
      <c r="X19" s="131">
        <v>0.125</v>
      </c>
      <c r="Y19" s="137" t="str">
        <f>IF(ISNUMBER(Q19),IF(Q19-4&lt;0,Q19-4,0),"")</f>
        <v/>
      </c>
      <c r="Z19" s="138">
        <f>IF(Q19&lt;4,1,0)</f>
        <v>0</v>
      </c>
    </row>
    <row r="20" spans="1:28" ht="5.0999999999999996" customHeight="1" thickTop="1" thickBot="1" x14ac:dyDescent="0.35">
      <c r="A20" s="84"/>
      <c r="B20" s="85"/>
      <c r="C20" s="94"/>
      <c r="D20" s="92"/>
      <c r="E20" s="94"/>
      <c r="F20" s="92"/>
      <c r="G20" s="94"/>
      <c r="H20" s="92"/>
      <c r="I20" s="94"/>
      <c r="J20" s="93"/>
      <c r="K20" s="94"/>
      <c r="L20" s="94"/>
      <c r="M20" s="94"/>
      <c r="N20" s="93"/>
      <c r="O20" s="94"/>
      <c r="P20" s="93"/>
      <c r="Q20" s="94"/>
      <c r="R20" s="94"/>
      <c r="S20" s="100"/>
      <c r="T20" s="87"/>
      <c r="U20" s="86"/>
      <c r="V20" s="87"/>
      <c r="W20" s="88"/>
      <c r="X20" s="132"/>
      <c r="Y20" s="137" t="str">
        <f t="shared" ref="Y20:Y23" si="1">IF(ISNUMBER(U20),IF(U20-4&lt;0,U20-4,0),"")</f>
        <v/>
      </c>
      <c r="Z20" s="138"/>
    </row>
    <row r="21" spans="1:28" ht="16.5" customHeight="1" thickTop="1" thickBot="1" x14ac:dyDescent="0.35">
      <c r="A21" s="102" t="s">
        <v>27</v>
      </c>
      <c r="B21" s="85"/>
      <c r="C21" s="103"/>
      <c r="D21" s="104"/>
      <c r="E21" s="100"/>
      <c r="F21" s="104"/>
      <c r="G21" s="105"/>
      <c r="H21" s="104"/>
      <c r="I21" s="105"/>
      <c r="J21" s="104"/>
      <c r="K21" s="100"/>
      <c r="L21" s="100"/>
      <c r="M21" s="100"/>
      <c r="N21" s="104"/>
      <c r="O21" s="103"/>
      <c r="P21" s="104"/>
      <c r="Q21" s="106" t="str">
        <f>IF(COUNT(C21:I21)&gt;0,ROUND(2*AVERAGE(C21:I21),0)/2,"--")</f>
        <v>--</v>
      </c>
      <c r="R21" s="104"/>
      <c r="S21" s="103"/>
      <c r="T21" s="107"/>
      <c r="U21" s="108" t="str">
        <f>IF(COUNT(Q21,S23)=2,ROUND(AVERAGE(Q21,S23),1),"--")</f>
        <v>--</v>
      </c>
      <c r="V21" s="107"/>
      <c r="W21" s="97" t="s">
        <v>20</v>
      </c>
      <c r="X21" s="67">
        <v>0.125</v>
      </c>
      <c r="Y21" s="137" t="str">
        <f t="shared" si="1"/>
        <v/>
      </c>
      <c r="Z21" s="138">
        <f>IF(U21&lt;4,1,0)</f>
        <v>0</v>
      </c>
    </row>
    <row r="22" spans="1:28" ht="5.0999999999999996" customHeight="1" thickTop="1" thickBot="1" x14ac:dyDescent="0.35">
      <c r="A22" s="84"/>
      <c r="B22" s="85"/>
      <c r="C22" s="94"/>
      <c r="D22" s="94"/>
      <c r="E22" s="94"/>
      <c r="F22" s="93"/>
      <c r="G22" s="94"/>
      <c r="H22" s="94"/>
      <c r="I22" s="94"/>
      <c r="J22" s="93"/>
      <c r="K22" s="94"/>
      <c r="L22" s="94"/>
      <c r="M22" s="94"/>
      <c r="N22" s="93"/>
      <c r="O22" s="94"/>
      <c r="P22" s="93"/>
      <c r="Q22" s="94"/>
      <c r="R22" s="94"/>
      <c r="S22" s="94"/>
      <c r="T22" s="87"/>
      <c r="U22" s="109"/>
      <c r="V22" s="87"/>
      <c r="W22" s="88"/>
      <c r="X22" s="68"/>
      <c r="Y22" s="137" t="str">
        <f t="shared" si="1"/>
        <v/>
      </c>
      <c r="Z22" s="138"/>
    </row>
    <row r="23" spans="1:28" ht="16.5" customHeight="1" thickTop="1" thickBot="1" x14ac:dyDescent="0.35">
      <c r="A23" s="102" t="s">
        <v>28</v>
      </c>
      <c r="B23" s="85"/>
      <c r="C23" s="103"/>
      <c r="D23" s="104"/>
      <c r="E23" s="103"/>
      <c r="F23" s="104"/>
      <c r="G23" s="103"/>
      <c r="H23" s="104"/>
      <c r="I23" s="103"/>
      <c r="J23" s="104"/>
      <c r="K23" s="103"/>
      <c r="L23" s="104"/>
      <c r="M23" s="105"/>
      <c r="N23" s="104"/>
      <c r="O23" s="100"/>
      <c r="P23" s="104"/>
      <c r="Q23" s="103"/>
      <c r="R23" s="104"/>
      <c r="S23" s="106" t="str">
        <f>IF(ISNUMBER(M23),M23,"--")</f>
        <v>--</v>
      </c>
      <c r="T23" s="107"/>
      <c r="U23" s="107"/>
      <c r="V23" s="107"/>
      <c r="W23" s="88"/>
      <c r="X23" s="68"/>
      <c r="Y23" s="137" t="str">
        <f t="shared" si="1"/>
        <v/>
      </c>
      <c r="Z23" s="138"/>
    </row>
    <row r="24" spans="1:28" ht="5.0999999999999996" customHeight="1" thickTop="1" x14ac:dyDescent="0.3">
      <c r="A24" s="84"/>
      <c r="B24" s="85"/>
      <c r="C24" s="86"/>
      <c r="D24" s="85"/>
      <c r="E24" s="86"/>
      <c r="F24" s="85"/>
      <c r="G24" s="86"/>
      <c r="H24" s="85"/>
      <c r="I24" s="86"/>
      <c r="J24" s="87"/>
      <c r="K24" s="86"/>
      <c r="L24" s="86"/>
      <c r="M24" s="86"/>
      <c r="N24" s="87"/>
      <c r="O24" s="86"/>
      <c r="P24" s="87"/>
      <c r="Q24" s="86"/>
      <c r="R24" s="86"/>
      <c r="S24" s="86"/>
      <c r="T24" s="87"/>
      <c r="U24" s="86"/>
      <c r="V24" s="87"/>
      <c r="W24" s="88"/>
      <c r="X24" s="89"/>
      <c r="Y24" s="89"/>
      <c r="Z24" s="89"/>
      <c r="AB24" s="123"/>
    </row>
    <row r="25" spans="1:28" ht="16.5" customHeight="1" x14ac:dyDescent="0.3">
      <c r="A25" s="84"/>
      <c r="B25" s="85"/>
      <c r="C25" s="86"/>
      <c r="D25" s="85"/>
      <c r="E25" s="86"/>
      <c r="F25" s="85"/>
      <c r="G25" s="86"/>
      <c r="H25" s="85"/>
      <c r="I25" s="86"/>
      <c r="J25" s="87"/>
      <c r="K25" s="86"/>
      <c r="L25" s="86"/>
      <c r="M25" s="86"/>
      <c r="N25" s="87"/>
      <c r="O25" s="86"/>
      <c r="P25" s="87"/>
      <c r="Q25" s="86"/>
      <c r="R25" s="86"/>
      <c r="S25" s="86"/>
      <c r="T25" s="87"/>
      <c r="U25" s="86"/>
      <c r="V25" s="87"/>
      <c r="W25" s="97"/>
      <c r="X25" s="89"/>
      <c r="Y25" s="89"/>
      <c r="Z25" s="89"/>
    </row>
    <row r="26" spans="1:28" ht="16.5" customHeight="1" x14ac:dyDescent="0.25">
      <c r="A26" s="110"/>
      <c r="B26" s="85"/>
      <c r="C26" s="86"/>
      <c r="D26" s="85"/>
      <c r="E26" s="86"/>
      <c r="F26" s="85"/>
      <c r="G26" s="86"/>
      <c r="H26" s="85"/>
      <c r="I26" s="86"/>
      <c r="J26" s="87"/>
      <c r="K26" s="86"/>
      <c r="L26" s="86"/>
      <c r="M26" s="86"/>
      <c r="N26" s="87"/>
      <c r="O26" s="86"/>
      <c r="P26" s="87"/>
      <c r="Q26" s="86"/>
      <c r="R26" s="86"/>
      <c r="S26" s="86"/>
      <c r="T26" s="87"/>
      <c r="U26" s="86"/>
      <c r="V26" s="87"/>
      <c r="W26" s="88"/>
      <c r="X26" s="89"/>
      <c r="Y26" s="89"/>
      <c r="Z26" s="89"/>
    </row>
    <row r="27" spans="1:28" ht="5.0999999999999996" customHeight="1" thickBot="1" x14ac:dyDescent="0.35">
      <c r="B27" s="85"/>
      <c r="C27" s="86"/>
      <c r="D27" s="85"/>
      <c r="E27" s="86"/>
      <c r="F27" s="85"/>
      <c r="G27" s="86"/>
      <c r="H27" s="85"/>
      <c r="I27" s="86"/>
      <c r="J27" s="87"/>
      <c r="K27" s="86"/>
      <c r="L27" s="86"/>
      <c r="M27" s="86"/>
      <c r="N27" s="87"/>
      <c r="O27" s="86"/>
      <c r="P27" s="87"/>
      <c r="Q27" s="86"/>
      <c r="R27" s="86"/>
      <c r="S27" s="86"/>
      <c r="T27" s="87"/>
      <c r="U27" s="86"/>
      <c r="V27" s="87"/>
      <c r="W27" s="88"/>
      <c r="X27" s="89"/>
      <c r="Y27" s="89"/>
      <c r="Z27" s="89"/>
    </row>
    <row r="28" spans="1:28" ht="16.5" customHeight="1" thickTop="1" thickBot="1" x14ac:dyDescent="0.3">
      <c r="A28" s="110"/>
      <c r="B28" s="85"/>
      <c r="C28" s="86"/>
      <c r="D28" s="85"/>
      <c r="E28" s="86"/>
      <c r="F28" s="85"/>
      <c r="G28" s="86"/>
      <c r="H28" s="85"/>
      <c r="I28" s="86"/>
      <c r="J28" s="87"/>
      <c r="K28" s="86"/>
      <c r="L28" s="86"/>
      <c r="N28" s="111"/>
      <c r="O28" s="111"/>
      <c r="Q28" s="111"/>
      <c r="R28" s="111"/>
      <c r="S28" s="111" t="s">
        <v>29</v>
      </c>
      <c r="T28" s="86"/>
      <c r="U28" s="101" t="str">
        <f>IF(COUNT(U9:U23)=7,ROUND(SUMPRODUCT(U9:U23,X9:X23),1),"--")</f>
        <v>--</v>
      </c>
      <c r="V28" s="87"/>
      <c r="W28" s="88"/>
      <c r="X28" s="89"/>
      <c r="Y28" s="89" t="b">
        <f>U28&gt;=4</f>
        <v>1</v>
      </c>
      <c r="Z28" s="112"/>
    </row>
    <row r="29" spans="1:28" ht="5.0999999999999996" customHeight="1" thickTop="1" thickBot="1" x14ac:dyDescent="0.3">
      <c r="A29" s="110"/>
      <c r="B29" s="85"/>
      <c r="C29" s="86"/>
      <c r="D29" s="85"/>
      <c r="E29" s="86"/>
      <c r="F29" s="85"/>
      <c r="G29" s="86"/>
      <c r="H29" s="85"/>
      <c r="I29" s="86"/>
      <c r="J29" s="87"/>
      <c r="K29" s="86"/>
      <c r="L29" s="86"/>
      <c r="N29" s="113"/>
      <c r="O29" s="111"/>
      <c r="P29" s="114"/>
      <c r="Q29" s="115"/>
      <c r="R29" s="115"/>
      <c r="S29" s="116"/>
      <c r="T29" s="87"/>
      <c r="U29" s="74"/>
      <c r="V29" s="87"/>
      <c r="W29" s="88"/>
      <c r="X29" s="89"/>
      <c r="Y29" s="89"/>
      <c r="Z29" s="89"/>
    </row>
    <row r="30" spans="1:28" ht="16.5" customHeight="1" thickTop="1" thickBot="1" x14ac:dyDescent="0.3">
      <c r="A30" s="110" t="s">
        <v>30</v>
      </c>
      <c r="B30" s="85"/>
      <c r="C30" s="86"/>
      <c r="D30" s="85"/>
      <c r="E30" s="86"/>
      <c r="F30" s="85"/>
      <c r="G30" s="86"/>
      <c r="H30" s="85"/>
      <c r="I30" s="86"/>
      <c r="J30" s="87"/>
      <c r="K30" s="86"/>
      <c r="L30" s="86"/>
      <c r="N30" s="111"/>
      <c r="O30" s="111"/>
      <c r="Q30" s="111"/>
      <c r="R30" s="111"/>
      <c r="S30" s="111" t="s">
        <v>31</v>
      </c>
      <c r="T30" s="86"/>
      <c r="U30" s="96" t="str">
        <f>IF(ISNUMBER(U28),X30,"--")</f>
        <v>--</v>
      </c>
      <c r="V30" s="87"/>
      <c r="W30" s="88"/>
      <c r="X30" s="89">
        <f>ABS(SUM(Y9:Y23))</f>
        <v>0</v>
      </c>
      <c r="Y30" s="89" t="b">
        <f>X30&lt;=2</f>
        <v>1</v>
      </c>
      <c r="Z30" s="112"/>
    </row>
    <row r="31" spans="1:28" ht="5.0999999999999996" customHeight="1" thickTop="1" thickBot="1" x14ac:dyDescent="0.3">
      <c r="A31" s="110"/>
      <c r="B31" s="85"/>
      <c r="C31" s="86"/>
      <c r="D31" s="85"/>
      <c r="E31" s="86"/>
      <c r="F31" s="85"/>
      <c r="G31" s="86"/>
      <c r="H31" s="85"/>
      <c r="I31" s="86"/>
      <c r="J31" s="87"/>
      <c r="K31" s="86"/>
      <c r="L31" s="86"/>
      <c r="N31" s="113"/>
      <c r="O31" s="111"/>
      <c r="P31" s="114"/>
      <c r="Q31" s="115"/>
      <c r="R31" s="115"/>
      <c r="S31" s="116"/>
      <c r="T31" s="87"/>
      <c r="U31" s="74"/>
      <c r="V31" s="87"/>
      <c r="W31" s="88"/>
      <c r="X31" s="89"/>
      <c r="Y31" s="89"/>
      <c r="Z31" s="89"/>
    </row>
    <row r="32" spans="1:28" ht="16.5" customHeight="1" thickTop="1" thickBot="1" x14ac:dyDescent="0.35">
      <c r="A32" s="73"/>
      <c r="B32" s="85"/>
      <c r="C32" s="86"/>
      <c r="D32" s="85"/>
      <c r="E32" s="86"/>
      <c r="F32" s="85"/>
      <c r="G32" s="86"/>
      <c r="H32" s="85"/>
      <c r="I32" s="86"/>
      <c r="J32" s="87"/>
      <c r="K32" s="109"/>
      <c r="L32" s="86"/>
      <c r="N32" s="111"/>
      <c r="O32" s="111"/>
      <c r="Q32" s="111"/>
      <c r="R32" s="111"/>
      <c r="S32" s="111" t="s">
        <v>32</v>
      </c>
      <c r="T32" s="86"/>
      <c r="U32" s="96" t="str">
        <f>IF(ISNUMBER(U30),X32,"--")</f>
        <v>--</v>
      </c>
      <c r="V32" s="87"/>
      <c r="W32" s="88"/>
      <c r="X32" s="89">
        <f>SUM(Z9:Z23)</f>
        <v>0</v>
      </c>
      <c r="Y32" s="89" t="b">
        <f>X32&lt;=2</f>
        <v>1</v>
      </c>
      <c r="Z32" s="112"/>
    </row>
    <row r="33" spans="1:26" ht="5.0999999999999996" customHeight="1" thickTop="1" x14ac:dyDescent="0.3">
      <c r="B33" s="85"/>
      <c r="C33" s="86"/>
      <c r="D33" s="85"/>
      <c r="E33" s="86"/>
      <c r="F33" s="85"/>
      <c r="G33" s="86"/>
      <c r="H33" s="85"/>
      <c r="I33" s="86"/>
      <c r="J33" s="87"/>
      <c r="K33" s="86"/>
      <c r="L33" s="86"/>
      <c r="M33" s="86"/>
      <c r="N33" s="87"/>
      <c r="O33" s="86"/>
      <c r="P33" s="87"/>
      <c r="Q33" s="86"/>
      <c r="R33" s="86"/>
      <c r="S33" s="86"/>
      <c r="T33" s="87"/>
      <c r="U33" s="86"/>
      <c r="V33" s="87"/>
      <c r="W33" s="88"/>
      <c r="X33" s="89"/>
      <c r="Y33" s="112"/>
      <c r="Z33" s="112"/>
    </row>
    <row r="34" spans="1:26" ht="16.5" customHeight="1" x14ac:dyDescent="0.25">
      <c r="A34" s="110" t="s">
        <v>33</v>
      </c>
      <c r="B34" s="85"/>
      <c r="C34" s="86"/>
      <c r="D34" s="85"/>
      <c r="E34" s="86"/>
      <c r="F34" s="85"/>
      <c r="G34" s="86"/>
      <c r="H34" s="85"/>
      <c r="I34" s="86"/>
      <c r="J34" s="87"/>
      <c r="K34" s="86"/>
      <c r="L34" s="86"/>
      <c r="M34" s="86"/>
      <c r="N34" s="87"/>
      <c r="P34" s="117"/>
      <c r="Q34" s="136" t="str">
        <f>IF(ISNUMBER(U28),IF(AND(Y28,Y30,Y32),"EFZ bestanden","EFZ nicht bestanden"),"unvollständige Angaben")</f>
        <v>unvollständige Angaben</v>
      </c>
      <c r="R34" s="136"/>
      <c r="S34" s="136"/>
      <c r="T34" s="136"/>
      <c r="U34" s="136"/>
      <c r="V34" s="118"/>
      <c r="W34" s="117"/>
      <c r="X34" s="119"/>
      <c r="Y34" s="119"/>
      <c r="Z34" s="120"/>
    </row>
    <row r="35" spans="1:26" ht="5.0999999999999996" customHeight="1" x14ac:dyDescent="0.3"/>
    <row r="37" spans="1:26" hidden="1" x14ac:dyDescent="0.3"/>
    <row r="38" spans="1:26" hidden="1" x14ac:dyDescent="0.3">
      <c r="A38" s="45">
        <v>1</v>
      </c>
    </row>
    <row r="39" spans="1:26" hidden="1" x14ac:dyDescent="0.3">
      <c r="A39" s="45">
        <v>1.5</v>
      </c>
    </row>
    <row r="40" spans="1:26" hidden="1" x14ac:dyDescent="0.3">
      <c r="A40" s="45">
        <v>2</v>
      </c>
    </row>
    <row r="41" spans="1:26" hidden="1" x14ac:dyDescent="0.3">
      <c r="A41" s="45">
        <v>2.5</v>
      </c>
    </row>
    <row r="42" spans="1:26" hidden="1" x14ac:dyDescent="0.3">
      <c r="A42" s="45">
        <v>3</v>
      </c>
    </row>
    <row r="43" spans="1:26" hidden="1" x14ac:dyDescent="0.3">
      <c r="A43" s="45">
        <v>3.5</v>
      </c>
    </row>
    <row r="44" spans="1:26" hidden="1" x14ac:dyDescent="0.3">
      <c r="A44" s="45">
        <v>4</v>
      </c>
    </row>
    <row r="45" spans="1:26" hidden="1" x14ac:dyDescent="0.3">
      <c r="A45" s="45">
        <v>4.5</v>
      </c>
    </row>
    <row r="46" spans="1:26" hidden="1" x14ac:dyDescent="0.3">
      <c r="A46" s="45">
        <v>5</v>
      </c>
    </row>
    <row r="47" spans="1:26" hidden="1" x14ac:dyDescent="0.3">
      <c r="A47" s="45">
        <v>5.5</v>
      </c>
    </row>
    <row r="48" spans="1:26" hidden="1" x14ac:dyDescent="0.3">
      <c r="A48" s="45">
        <v>6</v>
      </c>
    </row>
    <row r="49" hidden="1" x14ac:dyDescent="0.3"/>
    <row r="50" hidden="1" x14ac:dyDescent="0.3"/>
  </sheetData>
  <sheetProtection sheet="1" objects="1" scenarios="1" selectLockedCells="1"/>
  <mergeCells count="14">
    <mergeCell ref="Q34:U34"/>
    <mergeCell ref="Y17:Y18"/>
    <mergeCell ref="Z17:Z18"/>
    <mergeCell ref="X19:X20"/>
    <mergeCell ref="Y19:Y20"/>
    <mergeCell ref="Z19:Z20"/>
    <mergeCell ref="Y21:Y23"/>
    <mergeCell ref="Z21:Z23"/>
    <mergeCell ref="X4:Z4"/>
    <mergeCell ref="Q1:W1"/>
    <mergeCell ref="C4:E4"/>
    <mergeCell ref="G4:I4"/>
    <mergeCell ref="K4:M4"/>
    <mergeCell ref="Q4:S4"/>
  </mergeCells>
  <conditionalFormatting sqref="Q34">
    <cfRule type="containsText" dxfId="9" priority="2" operator="containsText" text="EFZ nicht bestanden">
      <formula>NOT(ISERROR(SEARCH("EFZ nicht bestanden",Q34)))</formula>
    </cfRule>
    <cfRule type="containsText" dxfId="8" priority="3" operator="containsText" text="EFZ bestanden">
      <formula>NOT(ISERROR(SEARCH("EFZ bestanden",Q34)))</formula>
    </cfRule>
  </conditionalFormatting>
  <conditionalFormatting sqref="Y9:Z23">
    <cfRule type="cellIs" dxfId="7" priority="1" operator="lessThan">
      <formula>0</formula>
    </cfRule>
  </conditionalFormatting>
  <conditionalFormatting sqref="U28 U30 U32">
    <cfRule type="expression" dxfId="6" priority="4">
      <formula>AND(ISNUMBER($U28),NOT($Y28))</formula>
    </cfRule>
    <cfRule type="expression" dxfId="5" priority="5">
      <formula>AND(ISNUMBER($U28),$Y28)</formula>
    </cfRule>
  </conditionalFormatting>
  <dataValidations count="1">
    <dataValidation type="list" allowBlank="1" showInputMessage="1" showErrorMessage="1" errorTitle="Ungültige Note" error="Es können nur ganze oder halbe Noten von 1.0 bis 6.0 eingegeben werden." sqref="C19 E19 G19 I19 K19 M19 G21 M23 I21 I9 C9 E9 M9 O9 G9 K9 C15 E15 G15 I15 O15 O17 C11 E11 G11 I11 O11 C13 E13 G13 I13 O13 K13 M13" xr:uid="{BE55DDD0-177D-4BAF-8E5D-420FC79F6ABD}">
      <formula1>Notenwerte</formula1>
    </dataValidation>
  </dataValidations>
  <pageMargins left="0.7" right="0.7" top="0.78740157499999996" bottom="0.78740157499999996"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Z48"/>
  <sheetViews>
    <sheetView workbookViewId="0">
      <selection activeCell="C13" sqref="C13"/>
    </sheetView>
  </sheetViews>
  <sheetFormatPr baseColWidth="10" defaultColWidth="20" defaultRowHeight="13.8" x14ac:dyDescent="0.3"/>
  <cols>
    <col min="1" max="1" width="26.5546875" style="75" customWidth="1"/>
    <col min="2" max="2" width="1.88671875" style="73" customWidth="1"/>
    <col min="3" max="3" width="7.6640625" style="73" customWidth="1"/>
    <col min="4" max="4" width="1.6640625" style="73" customWidth="1"/>
    <col min="5" max="5" width="7.6640625" style="73" customWidth="1"/>
    <col min="6" max="6" width="1.6640625" style="73" customWidth="1"/>
    <col min="7" max="7" width="7.6640625" style="73" customWidth="1"/>
    <col min="8" max="8" width="1.6640625" style="73" customWidth="1"/>
    <col min="9" max="9" width="7.6640625" style="73" customWidth="1"/>
    <col min="10" max="10" width="1.6640625" style="73" customWidth="1"/>
    <col min="11" max="11" width="7.6640625" style="73" customWidth="1"/>
    <col min="12" max="12" width="1.6640625" style="73" customWidth="1"/>
    <col min="13" max="13" width="7.6640625" style="73" customWidth="1"/>
    <col min="14" max="14" width="1.6640625" style="73" customWidth="1"/>
    <col min="15" max="15" width="7.6640625" style="73" customWidth="1"/>
    <col min="16" max="16" width="1.6640625" style="73" customWidth="1"/>
    <col min="17" max="17" width="10.5546875" style="73" customWidth="1"/>
    <col min="18" max="18" width="1.6640625" style="73" customWidth="1"/>
    <col min="19" max="19" width="10.5546875" style="73" customWidth="1"/>
    <col min="20" max="20" width="1.6640625" style="73" customWidth="1"/>
    <col min="21" max="21" width="10.5546875" style="73" customWidth="1"/>
    <col min="22" max="22" width="0.88671875" style="73" customWidth="1"/>
    <col min="23" max="23" width="2.88671875" style="74" customWidth="1"/>
    <col min="24" max="24" width="6.21875" style="74" hidden="1" customWidth="1"/>
    <col min="25" max="25" width="7.44140625" style="74" hidden="1" customWidth="1"/>
    <col min="26" max="26" width="6.88671875" style="74" hidden="1" customWidth="1"/>
    <col min="27" max="16384" width="20" style="73"/>
  </cols>
  <sheetData>
    <row r="1" spans="1:26" s="72" customFormat="1" ht="22.8" x14ac:dyDescent="0.3">
      <c r="A1" s="69" t="s">
        <v>0</v>
      </c>
      <c r="B1" s="69"/>
      <c r="C1" s="69"/>
      <c r="D1" s="69"/>
      <c r="E1" s="69"/>
      <c r="F1" s="69"/>
      <c r="G1" s="69"/>
      <c r="H1" s="69"/>
      <c r="I1" s="69"/>
      <c r="J1" s="69"/>
      <c r="K1" s="69"/>
      <c r="L1" s="69"/>
      <c r="M1" s="69"/>
      <c r="N1" s="69"/>
      <c r="O1" s="69"/>
      <c r="P1" s="69"/>
      <c r="Q1" s="134"/>
      <c r="R1" s="134"/>
      <c r="S1" s="134"/>
      <c r="T1" s="134"/>
      <c r="U1" s="134"/>
      <c r="V1" s="134"/>
      <c r="W1" s="134"/>
      <c r="X1" s="70"/>
      <c r="Y1" s="70"/>
      <c r="Z1" s="71"/>
    </row>
    <row r="2" spans="1:26" s="122" customFormat="1" ht="67.5" customHeight="1" x14ac:dyDescent="0.3">
      <c r="A2" s="122" t="s">
        <v>34</v>
      </c>
    </row>
    <row r="4" spans="1:26" s="76" customFormat="1" ht="25.2" customHeight="1" x14ac:dyDescent="0.3">
      <c r="B4" s="77"/>
      <c r="C4" s="135" t="s">
        <v>1</v>
      </c>
      <c r="D4" s="135"/>
      <c r="E4" s="135"/>
      <c r="F4" s="78"/>
      <c r="G4" s="135" t="s">
        <v>2</v>
      </c>
      <c r="H4" s="135"/>
      <c r="I4" s="135"/>
      <c r="K4" s="135" t="s">
        <v>3</v>
      </c>
      <c r="L4" s="135"/>
      <c r="M4" s="135"/>
      <c r="O4" s="79" t="s">
        <v>4</v>
      </c>
      <c r="Q4" s="135" t="s">
        <v>5</v>
      </c>
      <c r="R4" s="135"/>
      <c r="S4" s="135"/>
      <c r="U4" s="79" t="s">
        <v>6</v>
      </c>
      <c r="W4" s="80" t="s">
        <v>7</v>
      </c>
      <c r="X4" s="133" t="s">
        <v>8</v>
      </c>
      <c r="Y4" s="133"/>
      <c r="Z4" s="133"/>
    </row>
    <row r="5" spans="1:26" s="75" customFormat="1" ht="16.5" customHeight="1" x14ac:dyDescent="0.3">
      <c r="A5" s="76"/>
      <c r="B5" s="76"/>
      <c r="C5" s="81" t="s">
        <v>9</v>
      </c>
      <c r="E5" s="81" t="s">
        <v>10</v>
      </c>
      <c r="G5" s="81" t="s">
        <v>11</v>
      </c>
      <c r="I5" s="81" t="s">
        <v>12</v>
      </c>
      <c r="K5" s="81" t="s">
        <v>13</v>
      </c>
      <c r="M5" s="81" t="s">
        <v>14</v>
      </c>
      <c r="O5" s="81"/>
      <c r="Q5" s="81" t="s">
        <v>15</v>
      </c>
      <c r="S5" s="81" t="s">
        <v>16</v>
      </c>
      <c r="U5" s="81"/>
      <c r="W5" s="81"/>
      <c r="X5" s="82" t="s">
        <v>7</v>
      </c>
      <c r="Y5" s="83" t="s">
        <v>17</v>
      </c>
      <c r="Z5" s="83" t="s">
        <v>18</v>
      </c>
    </row>
    <row r="6" spans="1:26" ht="5.0999999999999996" customHeight="1" thickBot="1" x14ac:dyDescent="0.35">
      <c r="A6" s="84"/>
      <c r="B6" s="85"/>
      <c r="C6" s="86"/>
      <c r="D6" s="85"/>
      <c r="E6" s="86"/>
      <c r="F6" s="85"/>
      <c r="G6" s="86"/>
      <c r="H6" s="85"/>
      <c r="I6" s="86"/>
      <c r="J6" s="87"/>
      <c r="K6" s="86"/>
      <c r="L6" s="86"/>
      <c r="M6" s="86"/>
      <c r="N6" s="87"/>
      <c r="O6" s="86"/>
      <c r="P6" s="87"/>
      <c r="Q6" s="86"/>
      <c r="R6" s="86"/>
      <c r="S6" s="86"/>
      <c r="T6" s="87"/>
      <c r="U6" s="86"/>
      <c r="V6" s="87"/>
      <c r="W6" s="88"/>
      <c r="X6" s="89"/>
      <c r="Y6" s="89"/>
      <c r="Z6" s="89"/>
    </row>
    <row r="7" spans="1:26" ht="16.5" customHeight="1" thickTop="1" thickBot="1" x14ac:dyDescent="0.35">
      <c r="A7" s="90" t="s">
        <v>34</v>
      </c>
      <c r="B7" s="85"/>
      <c r="C7" s="91"/>
      <c r="D7" s="92"/>
      <c r="E7" s="91"/>
      <c r="F7" s="92"/>
      <c r="G7" s="91"/>
      <c r="H7" s="92"/>
      <c r="I7" s="91"/>
      <c r="J7" s="93"/>
      <c r="K7" s="91"/>
      <c r="L7" s="94"/>
      <c r="M7" s="91"/>
      <c r="N7" s="93"/>
      <c r="O7" s="91"/>
      <c r="P7" s="93"/>
      <c r="Q7" s="95" t="str">
        <f>IF(COUNT(C7:M7)&gt;0,ROUND(2*AVERAGE(C7:M7),0)/2,"--")</f>
        <v>--</v>
      </c>
      <c r="R7" s="94"/>
      <c r="S7" s="95" t="str">
        <f>IF(ISNUMBER(O7),O7,"--")</f>
        <v>--</v>
      </c>
      <c r="T7" s="87"/>
      <c r="U7" s="96" t="str">
        <f>IF(COUNT(Q7:S7)=2,ROUND(AVERAGE(Q7:S7),1),"--")</f>
        <v>--</v>
      </c>
      <c r="V7" s="87"/>
      <c r="W7" s="97" t="s">
        <v>20</v>
      </c>
      <c r="X7" s="67">
        <v>0.125</v>
      </c>
      <c r="Y7" s="98" t="str">
        <f>IF(ISNUMBER(U7),IF(U7-4&lt;0,U7-4,0),"")</f>
        <v/>
      </c>
      <c r="Z7" s="99">
        <f>IF(U7&lt;4,1,0)</f>
        <v>0</v>
      </c>
    </row>
    <row r="8" spans="1:26" ht="5.0999999999999996" customHeight="1" thickTop="1" thickBot="1" x14ac:dyDescent="0.35">
      <c r="A8" s="84"/>
      <c r="B8" s="85"/>
      <c r="C8" s="94"/>
      <c r="D8" s="92"/>
      <c r="E8" s="94"/>
      <c r="F8" s="92"/>
      <c r="G8" s="94"/>
      <c r="H8" s="92"/>
      <c r="I8" s="94"/>
      <c r="J8" s="93"/>
      <c r="K8" s="94"/>
      <c r="L8" s="94"/>
      <c r="M8" s="94"/>
      <c r="N8" s="93"/>
      <c r="O8" s="94"/>
      <c r="P8" s="93"/>
      <c r="Q8" s="94"/>
      <c r="R8" s="94"/>
      <c r="S8" s="124"/>
      <c r="T8" s="87"/>
      <c r="U8" s="86"/>
      <c r="V8" s="87"/>
      <c r="W8" s="88"/>
      <c r="X8" s="68"/>
      <c r="Y8" s="98"/>
      <c r="Z8" s="99"/>
    </row>
    <row r="9" spans="1:26" ht="16.5" customHeight="1" thickTop="1" thickBot="1" x14ac:dyDescent="0.35">
      <c r="A9" s="90" t="s">
        <v>35</v>
      </c>
      <c r="B9" s="85"/>
      <c r="C9" s="91"/>
      <c r="D9" s="92"/>
      <c r="E9" s="91"/>
      <c r="F9" s="92"/>
      <c r="G9" s="91"/>
      <c r="H9" s="92"/>
      <c r="I9" s="91"/>
      <c r="J9" s="93"/>
      <c r="K9" s="100"/>
      <c r="L9" s="100"/>
      <c r="M9" s="100"/>
      <c r="N9" s="93"/>
      <c r="O9" s="91"/>
      <c r="P9" s="93"/>
      <c r="Q9" s="95" t="str">
        <f>IF(COUNT(C9:I9)&gt;0,ROUND(2*AVERAGE(C9:I9),0)/2,"--")</f>
        <v>--</v>
      </c>
      <c r="R9" s="94"/>
      <c r="S9" s="95" t="str">
        <f>IF(ISNUMBER(O9),O9,"--")</f>
        <v>--</v>
      </c>
      <c r="T9" s="87"/>
      <c r="U9" s="96" t="str">
        <f>IF(COUNT(Q9:S9)=2,ROUND(AVERAGE(Q9:S9),1),"--")</f>
        <v>--</v>
      </c>
      <c r="V9" s="87"/>
      <c r="W9" s="97" t="s">
        <v>20</v>
      </c>
      <c r="X9" s="67">
        <v>0.125</v>
      </c>
      <c r="Y9" s="98" t="str">
        <f>IF(ISNUMBER(U9),IF(U9-4&lt;0,U9-4,0),"")</f>
        <v/>
      </c>
      <c r="Z9" s="99">
        <f>IF(U9&lt;4,1,0)</f>
        <v>0</v>
      </c>
    </row>
    <row r="10" spans="1:26" ht="5.0999999999999996" customHeight="1" thickTop="1" thickBot="1" x14ac:dyDescent="0.35">
      <c r="A10" s="84"/>
      <c r="B10" s="85"/>
      <c r="C10" s="94"/>
      <c r="D10" s="92"/>
      <c r="E10" s="94"/>
      <c r="F10" s="92"/>
      <c r="G10" s="94"/>
      <c r="H10" s="92"/>
      <c r="I10" s="94"/>
      <c r="J10" s="93"/>
      <c r="K10" s="100"/>
      <c r="L10" s="94"/>
      <c r="M10" s="100"/>
      <c r="N10" s="93"/>
      <c r="O10" s="94"/>
      <c r="P10" s="93"/>
      <c r="Q10" s="124"/>
      <c r="R10" s="124"/>
      <c r="S10" s="124"/>
      <c r="T10" s="87"/>
      <c r="U10" s="86"/>
      <c r="V10" s="87"/>
      <c r="W10" s="88"/>
      <c r="X10" s="68"/>
      <c r="Y10" s="98"/>
      <c r="Z10" s="99"/>
    </row>
    <row r="11" spans="1:26" ht="16.5" customHeight="1" thickTop="1" thickBot="1" x14ac:dyDescent="0.35">
      <c r="A11" s="90" t="s">
        <v>22</v>
      </c>
      <c r="B11" s="85"/>
      <c r="C11" s="91"/>
      <c r="D11" s="92"/>
      <c r="E11" s="91"/>
      <c r="F11" s="92"/>
      <c r="G11" s="91"/>
      <c r="H11" s="92"/>
      <c r="I11" s="91"/>
      <c r="J11" s="93"/>
      <c r="K11" s="91"/>
      <c r="L11" s="94"/>
      <c r="M11" s="91"/>
      <c r="N11" s="93"/>
      <c r="O11" s="91"/>
      <c r="P11" s="93"/>
      <c r="Q11" s="95" t="str">
        <f>IF(COUNT(C11:M11)&gt;0,ROUND(2*AVERAGE(C11:M11),0)/2,"--")</f>
        <v>--</v>
      </c>
      <c r="R11" s="94"/>
      <c r="S11" s="95" t="str">
        <f>IF(ISNUMBER(O11),O11,"--")</f>
        <v>--</v>
      </c>
      <c r="T11" s="87"/>
      <c r="U11" s="101" t="str">
        <f>IF(COUNT(Q11:S11)=2,ROUND(AVERAGE(Q11:S11),1),"--")</f>
        <v>--</v>
      </c>
      <c r="V11" s="87"/>
      <c r="W11" s="97" t="s">
        <v>20</v>
      </c>
      <c r="X11" s="67">
        <v>0.125</v>
      </c>
      <c r="Y11" s="98" t="str">
        <f>IF(ISNUMBER(U11),IF(U11-4&lt;0,U11-4,0),"")</f>
        <v/>
      </c>
      <c r="Z11" s="99">
        <f>IF(U11&lt;4,1,0)</f>
        <v>0</v>
      </c>
    </row>
    <row r="12" spans="1:26" ht="5.0999999999999996" customHeight="1" thickTop="1" thickBot="1" x14ac:dyDescent="0.35">
      <c r="A12" s="84"/>
      <c r="B12" s="85"/>
      <c r="C12" s="94"/>
      <c r="D12" s="92"/>
      <c r="E12" s="94"/>
      <c r="F12" s="92"/>
      <c r="G12" s="94"/>
      <c r="H12" s="92"/>
      <c r="I12" s="94"/>
      <c r="J12" s="93"/>
      <c r="K12" s="94"/>
      <c r="L12" s="94"/>
      <c r="M12" s="94"/>
      <c r="N12" s="93"/>
      <c r="O12" s="94"/>
      <c r="P12" s="93"/>
      <c r="Q12" s="124"/>
      <c r="R12" s="124"/>
      <c r="S12" s="124"/>
      <c r="T12" s="87"/>
      <c r="U12" s="86"/>
      <c r="V12" s="87"/>
      <c r="W12" s="88"/>
      <c r="X12" s="68"/>
      <c r="Y12" s="98"/>
      <c r="Z12" s="99"/>
    </row>
    <row r="13" spans="1:26" ht="16.5" customHeight="1" thickTop="1" thickBot="1" x14ac:dyDescent="0.35">
      <c r="A13" s="90" t="s">
        <v>23</v>
      </c>
      <c r="B13" s="85"/>
      <c r="C13" s="91"/>
      <c r="D13" s="92"/>
      <c r="E13" s="91"/>
      <c r="F13" s="92"/>
      <c r="G13" s="91"/>
      <c r="H13" s="92"/>
      <c r="I13" s="91"/>
      <c r="J13" s="92"/>
      <c r="K13" s="94"/>
      <c r="L13" s="94"/>
      <c r="M13" s="94"/>
      <c r="N13" s="92"/>
      <c r="O13" s="91"/>
      <c r="P13" s="92"/>
      <c r="Q13" s="95" t="str">
        <f>IF(COUNT(C13:I13)&gt;0,ROUND(2*AVERAGE(C13:I13),0)/2,"--")</f>
        <v>--</v>
      </c>
      <c r="R13" s="94"/>
      <c r="S13" s="95" t="str">
        <f>IF(ISNUMBER(O13),O13,"--")</f>
        <v>--</v>
      </c>
      <c r="T13" s="85"/>
      <c r="U13" s="96" t="str">
        <f>IF(COUNT(Q13:S13)=2,ROUND(AVERAGE(Q13:S13),1),"--")</f>
        <v>--</v>
      </c>
      <c r="V13" s="85"/>
      <c r="W13" s="97" t="s">
        <v>20</v>
      </c>
      <c r="X13" s="67">
        <v>0.125</v>
      </c>
      <c r="Y13" s="98" t="str">
        <f>IF(ISNUMBER(U13),IF(U13-4&lt;0,U13-4,0),"")</f>
        <v/>
      </c>
      <c r="Z13" s="99">
        <f>IF(U13&lt;4,1,0)</f>
        <v>0</v>
      </c>
    </row>
    <row r="14" spans="1:26" ht="5.0999999999999996" customHeight="1" thickTop="1" thickBot="1" x14ac:dyDescent="0.35">
      <c r="A14" s="84"/>
      <c r="B14" s="85"/>
      <c r="C14" s="94"/>
      <c r="D14" s="92"/>
      <c r="E14" s="94"/>
      <c r="F14" s="92"/>
      <c r="G14" s="94"/>
      <c r="H14" s="92"/>
      <c r="I14" s="94"/>
      <c r="J14" s="93"/>
      <c r="K14" s="94"/>
      <c r="L14" s="94"/>
      <c r="M14" s="94"/>
      <c r="N14" s="93"/>
      <c r="O14" s="94"/>
      <c r="P14" s="93"/>
      <c r="Q14" s="124"/>
      <c r="R14" s="124"/>
      <c r="S14" s="124"/>
      <c r="T14" s="87"/>
      <c r="U14" s="86"/>
      <c r="V14" s="87"/>
      <c r="W14" s="88"/>
      <c r="X14" s="68"/>
      <c r="Y14" s="98"/>
      <c r="Z14" s="99"/>
    </row>
    <row r="15" spans="1:26" ht="16.5" customHeight="1" thickTop="1" thickBot="1" x14ac:dyDescent="0.35">
      <c r="A15" s="90" t="s">
        <v>24</v>
      </c>
      <c r="B15" s="85"/>
      <c r="C15" s="94"/>
      <c r="D15" s="92"/>
      <c r="E15" s="94"/>
      <c r="F15" s="92"/>
      <c r="G15" s="94"/>
      <c r="H15" s="92"/>
      <c r="I15" s="94"/>
      <c r="J15" s="93"/>
      <c r="K15" s="94"/>
      <c r="L15" s="94"/>
      <c r="M15" s="94"/>
      <c r="N15" s="93"/>
      <c r="O15" s="91"/>
      <c r="P15" s="93"/>
      <c r="Q15" s="95" t="str">
        <f>IF(COUNT(C15:M15)&gt;0,ROUND(2*AVERAGE(C15:M15),0)/2,"--")</f>
        <v>--</v>
      </c>
      <c r="R15" s="94"/>
      <c r="S15" s="95" t="str">
        <f>IF(ISNUMBER(O15),O15,"--")</f>
        <v>--</v>
      </c>
      <c r="T15" s="87"/>
      <c r="U15" s="96" t="str">
        <f>IF(ISNUMBER(S15),S15,"--")</f>
        <v>--</v>
      </c>
      <c r="V15" s="87"/>
      <c r="W15" s="97" t="s">
        <v>25</v>
      </c>
      <c r="X15" s="67">
        <v>0.25</v>
      </c>
      <c r="Y15" s="137" t="str">
        <f>IF(ISNUMBER(U15),IF(U15-4&lt;0,(U15-4)*2,0),"")</f>
        <v/>
      </c>
      <c r="Z15" s="138">
        <f>IF(U15&lt;4,1,0)</f>
        <v>0</v>
      </c>
    </row>
    <row r="16" spans="1:26" ht="5.0999999999999996" customHeight="1" thickTop="1" thickBot="1" x14ac:dyDescent="0.35">
      <c r="A16" s="84"/>
      <c r="B16" s="85"/>
      <c r="C16" s="94"/>
      <c r="D16" s="92"/>
      <c r="E16" s="94"/>
      <c r="F16" s="92"/>
      <c r="G16" s="94"/>
      <c r="H16" s="92"/>
      <c r="I16" s="94"/>
      <c r="J16" s="93"/>
      <c r="K16" s="94"/>
      <c r="L16" s="94"/>
      <c r="M16" s="94"/>
      <c r="N16" s="93"/>
      <c r="O16" s="94"/>
      <c r="P16" s="93"/>
      <c r="Q16" s="124"/>
      <c r="R16" s="124"/>
      <c r="S16" s="124"/>
      <c r="T16" s="87"/>
      <c r="U16" s="86"/>
      <c r="V16" s="87"/>
      <c r="W16" s="97"/>
      <c r="X16" s="68"/>
      <c r="Y16" s="137" t="str">
        <f t="shared" ref="Y16" si="0">IF(ISNUMBER(U16),IF(U16-4&lt;0,U16-4,0),"")</f>
        <v/>
      </c>
      <c r="Z16" s="138"/>
    </row>
    <row r="17" spans="1:26" ht="16.5" customHeight="1" thickTop="1" thickBot="1" x14ac:dyDescent="0.35">
      <c r="A17" s="90" t="s">
        <v>26</v>
      </c>
      <c r="B17" s="85"/>
      <c r="C17" s="91"/>
      <c r="D17" s="92"/>
      <c r="E17" s="91"/>
      <c r="F17" s="92"/>
      <c r="G17" s="91"/>
      <c r="H17" s="92"/>
      <c r="I17" s="91"/>
      <c r="J17" s="93"/>
      <c r="K17" s="91"/>
      <c r="L17" s="94"/>
      <c r="M17" s="91"/>
      <c r="N17" s="93"/>
      <c r="O17" s="92"/>
      <c r="P17" s="93"/>
      <c r="Q17" s="95" t="str">
        <f>IF(COUNT(C17:M17)&gt;0,ROUND(2*AVERAGE(C17:M17),0)/2,"--")</f>
        <v>--</v>
      </c>
      <c r="R17" s="94"/>
      <c r="S17" s="100"/>
      <c r="T17" s="87"/>
      <c r="U17" s="96" t="str">
        <f>IF(ISNUMBER(Q17),Q17,"--")</f>
        <v>--</v>
      </c>
      <c r="V17" s="87"/>
      <c r="W17" s="97" t="s">
        <v>20</v>
      </c>
      <c r="X17" s="131">
        <v>0.125</v>
      </c>
      <c r="Y17" s="137" t="str">
        <f>IF(ISNUMBER(Q17),IF(Q17-4&lt;0,Q17-4,0),"")</f>
        <v/>
      </c>
      <c r="Z17" s="138">
        <f>IF(Q17&lt;4,1,0)</f>
        <v>0</v>
      </c>
    </row>
    <row r="18" spans="1:26" ht="5.0999999999999996" customHeight="1" thickTop="1" thickBot="1" x14ac:dyDescent="0.35">
      <c r="A18" s="84"/>
      <c r="B18" s="85"/>
      <c r="C18" s="94"/>
      <c r="D18" s="92"/>
      <c r="E18" s="94"/>
      <c r="F18" s="92"/>
      <c r="G18" s="94"/>
      <c r="H18" s="92"/>
      <c r="I18" s="94"/>
      <c r="J18" s="93"/>
      <c r="K18" s="94"/>
      <c r="L18" s="94"/>
      <c r="M18" s="94"/>
      <c r="N18" s="93"/>
      <c r="O18" s="94"/>
      <c r="P18" s="93"/>
      <c r="Q18" s="124"/>
      <c r="R18" s="94"/>
      <c r="S18" s="100"/>
      <c r="T18" s="87"/>
      <c r="U18" s="86"/>
      <c r="V18" s="87"/>
      <c r="W18" s="88"/>
      <c r="X18" s="132"/>
      <c r="Y18" s="137" t="str">
        <f t="shared" ref="Y18:Y21" si="1">IF(ISNUMBER(U18),IF(U18-4&lt;0,U18-4,0),"")</f>
        <v/>
      </c>
      <c r="Z18" s="138"/>
    </row>
    <row r="19" spans="1:26" ht="16.5" customHeight="1" thickTop="1" thickBot="1" x14ac:dyDescent="0.35">
      <c r="A19" s="102" t="s">
        <v>27</v>
      </c>
      <c r="B19" s="85"/>
      <c r="C19" s="103"/>
      <c r="D19" s="104"/>
      <c r="E19" s="100"/>
      <c r="F19" s="104"/>
      <c r="G19" s="105"/>
      <c r="H19" s="104"/>
      <c r="I19" s="105"/>
      <c r="J19" s="104"/>
      <c r="K19" s="100"/>
      <c r="L19" s="100"/>
      <c r="M19" s="100"/>
      <c r="N19" s="104"/>
      <c r="O19" s="103"/>
      <c r="P19" s="104"/>
      <c r="Q19" s="95" t="str">
        <f>IF(COUNT(G19:I19)&gt;0,ROUND(2*AVERAGE(G19:I19),0)/2,"--")</f>
        <v>--</v>
      </c>
      <c r="R19" s="104"/>
      <c r="S19" s="103"/>
      <c r="T19" s="107"/>
      <c r="U19" s="121" t="str">
        <f>IF(COUNT(Q19,S21)=2,ROUND(AVERAGE(Q19,S21),1),"--")</f>
        <v>--</v>
      </c>
      <c r="V19" s="107"/>
      <c r="W19" s="97" t="s">
        <v>20</v>
      </c>
      <c r="X19" s="67">
        <v>0.125</v>
      </c>
      <c r="Y19" s="137" t="str">
        <f t="shared" si="1"/>
        <v/>
      </c>
      <c r="Z19" s="138">
        <f>IF(U19&lt;4,1,0)</f>
        <v>0</v>
      </c>
    </row>
    <row r="20" spans="1:26" ht="5.0999999999999996" customHeight="1" thickTop="1" thickBot="1" x14ac:dyDescent="0.35">
      <c r="A20" s="84"/>
      <c r="B20" s="85"/>
      <c r="C20" s="94"/>
      <c r="D20" s="94"/>
      <c r="E20" s="94"/>
      <c r="F20" s="93"/>
      <c r="G20" s="94"/>
      <c r="H20" s="94"/>
      <c r="I20" s="94"/>
      <c r="J20" s="93"/>
      <c r="K20" s="94"/>
      <c r="L20" s="94"/>
      <c r="M20" s="94"/>
      <c r="N20" s="93"/>
      <c r="O20" s="94"/>
      <c r="P20" s="93"/>
      <c r="Q20" s="94"/>
      <c r="R20" s="94"/>
      <c r="S20" s="94"/>
      <c r="T20" s="87"/>
      <c r="U20" s="109"/>
      <c r="V20" s="87"/>
      <c r="W20" s="88"/>
      <c r="X20" s="68"/>
      <c r="Y20" s="137" t="str">
        <f t="shared" si="1"/>
        <v/>
      </c>
      <c r="Z20" s="138"/>
    </row>
    <row r="21" spans="1:26" ht="16.5" customHeight="1" thickTop="1" thickBot="1" x14ac:dyDescent="0.35">
      <c r="A21" s="102" t="s">
        <v>28</v>
      </c>
      <c r="B21" s="85"/>
      <c r="C21" s="103"/>
      <c r="D21" s="104"/>
      <c r="E21" s="103"/>
      <c r="F21" s="104"/>
      <c r="G21" s="103"/>
      <c r="H21" s="104"/>
      <c r="I21" s="103"/>
      <c r="J21" s="104"/>
      <c r="K21" s="103"/>
      <c r="L21" s="104"/>
      <c r="M21" s="105"/>
      <c r="N21" s="104"/>
      <c r="O21" s="100"/>
      <c r="P21" s="104"/>
      <c r="Q21" s="103"/>
      <c r="R21" s="104"/>
      <c r="S21" s="106" t="str">
        <f>IF(ISNUMBER(M21),M21,"--")</f>
        <v>--</v>
      </c>
      <c r="T21" s="107"/>
      <c r="U21" s="107"/>
      <c r="V21" s="107"/>
      <c r="W21" s="88"/>
      <c r="X21" s="68"/>
      <c r="Y21" s="137" t="str">
        <f t="shared" si="1"/>
        <v/>
      </c>
      <c r="Z21" s="138"/>
    </row>
    <row r="22" spans="1:26" ht="5.0999999999999996" customHeight="1" thickTop="1" x14ac:dyDescent="0.3">
      <c r="A22" s="84"/>
      <c r="B22" s="85"/>
      <c r="C22" s="86"/>
      <c r="D22" s="85"/>
      <c r="E22" s="86"/>
      <c r="F22" s="85"/>
      <c r="G22" s="86"/>
      <c r="H22" s="85"/>
      <c r="I22" s="86"/>
      <c r="J22" s="87"/>
      <c r="K22" s="86"/>
      <c r="L22" s="86"/>
      <c r="M22" s="86"/>
      <c r="N22" s="87"/>
      <c r="O22" s="86"/>
      <c r="P22" s="87"/>
      <c r="Q22" s="86"/>
      <c r="R22" s="86"/>
      <c r="S22" s="86"/>
      <c r="T22" s="87"/>
      <c r="U22" s="86"/>
      <c r="V22" s="87"/>
      <c r="W22" s="88"/>
      <c r="X22" s="89"/>
      <c r="Y22" s="89"/>
      <c r="Z22" s="89"/>
    </row>
    <row r="23" spans="1:26" ht="16.5" customHeight="1" x14ac:dyDescent="0.3">
      <c r="A23" s="84"/>
      <c r="B23" s="85"/>
      <c r="C23" s="86"/>
      <c r="D23" s="85"/>
      <c r="E23" s="86"/>
      <c r="F23" s="85"/>
      <c r="G23" s="86"/>
      <c r="H23" s="85"/>
      <c r="I23" s="86"/>
      <c r="J23" s="87"/>
      <c r="K23" s="86"/>
      <c r="L23" s="86"/>
      <c r="M23" s="86"/>
      <c r="N23" s="87"/>
      <c r="O23" s="86"/>
      <c r="P23" s="87"/>
      <c r="Q23" s="86"/>
      <c r="R23" s="86"/>
      <c r="S23" s="86"/>
      <c r="T23" s="87"/>
      <c r="U23" s="86"/>
      <c r="V23" s="87"/>
      <c r="W23" s="97"/>
      <c r="X23" s="89"/>
      <c r="Y23" s="89"/>
      <c r="Z23" s="89"/>
    </row>
    <row r="24" spans="1:26" ht="16.5" customHeight="1" x14ac:dyDescent="0.25">
      <c r="A24" s="110"/>
      <c r="B24" s="85"/>
      <c r="C24" s="86"/>
      <c r="D24" s="85"/>
      <c r="E24" s="86"/>
      <c r="F24" s="85"/>
      <c r="G24" s="86"/>
      <c r="H24" s="85"/>
      <c r="I24" s="86"/>
      <c r="J24" s="87"/>
      <c r="K24" s="86"/>
      <c r="L24" s="86"/>
      <c r="M24" s="86"/>
      <c r="N24" s="87"/>
      <c r="O24" s="86"/>
      <c r="P24" s="87"/>
      <c r="Q24" s="86"/>
      <c r="R24" s="86"/>
      <c r="S24" s="86"/>
      <c r="T24" s="87"/>
      <c r="U24" s="86"/>
      <c r="V24" s="87"/>
      <c r="W24" s="88"/>
      <c r="X24" s="89"/>
      <c r="Y24" s="89"/>
      <c r="Z24" s="89"/>
    </row>
    <row r="25" spans="1:26" ht="5.0999999999999996" customHeight="1" thickBot="1" x14ac:dyDescent="0.35">
      <c r="B25" s="85"/>
      <c r="C25" s="86"/>
      <c r="D25" s="85"/>
      <c r="E25" s="86"/>
      <c r="F25" s="85"/>
      <c r="G25" s="86"/>
      <c r="H25" s="85"/>
      <c r="I25" s="86"/>
      <c r="J25" s="87"/>
      <c r="K25" s="86"/>
      <c r="L25" s="86"/>
      <c r="M25" s="86"/>
      <c r="N25" s="87"/>
      <c r="O25" s="86"/>
      <c r="P25" s="87"/>
      <c r="Q25" s="86"/>
      <c r="R25" s="86"/>
      <c r="S25" s="86"/>
      <c r="T25" s="87"/>
      <c r="U25" s="86"/>
      <c r="V25" s="87"/>
      <c r="W25" s="88"/>
      <c r="X25" s="89"/>
      <c r="Y25" s="89"/>
      <c r="Z25" s="89"/>
    </row>
    <row r="26" spans="1:26" ht="16.5" customHeight="1" thickTop="1" thickBot="1" x14ac:dyDescent="0.3">
      <c r="A26" s="110"/>
      <c r="B26" s="85"/>
      <c r="C26" s="86"/>
      <c r="D26" s="85"/>
      <c r="E26" s="86"/>
      <c r="F26" s="85"/>
      <c r="G26" s="86"/>
      <c r="H26" s="85"/>
      <c r="I26" s="86"/>
      <c r="J26" s="87"/>
      <c r="K26" s="86"/>
      <c r="L26" s="86"/>
      <c r="N26" s="111"/>
      <c r="O26" s="111"/>
      <c r="Q26" s="111"/>
      <c r="R26" s="111"/>
      <c r="S26" s="111" t="s">
        <v>29</v>
      </c>
      <c r="T26" s="86"/>
      <c r="U26" s="96" t="str">
        <f>IF(COUNT(U7:U21)=7,ROUND(SUMPRODUCT(U7:U21,X7:X21),1),"--")</f>
        <v>--</v>
      </c>
      <c r="V26" s="87"/>
      <c r="W26" s="88"/>
      <c r="X26" s="89"/>
      <c r="Y26" s="89" t="b">
        <f>U26&gt;=4</f>
        <v>1</v>
      </c>
      <c r="Z26" s="112"/>
    </row>
    <row r="27" spans="1:26" ht="5.0999999999999996" customHeight="1" thickTop="1" thickBot="1" x14ac:dyDescent="0.3">
      <c r="A27" s="110"/>
      <c r="B27" s="85"/>
      <c r="C27" s="86"/>
      <c r="D27" s="85"/>
      <c r="E27" s="86"/>
      <c r="F27" s="85"/>
      <c r="G27" s="86"/>
      <c r="H27" s="85"/>
      <c r="I27" s="86"/>
      <c r="J27" s="87"/>
      <c r="K27" s="86"/>
      <c r="L27" s="86"/>
      <c r="N27" s="113"/>
      <c r="O27" s="111"/>
      <c r="P27" s="114"/>
      <c r="Q27" s="115"/>
      <c r="R27" s="115"/>
      <c r="S27" s="116"/>
      <c r="T27" s="87"/>
      <c r="U27" s="74"/>
      <c r="V27" s="87"/>
      <c r="W27" s="88"/>
      <c r="X27" s="89"/>
      <c r="Y27" s="89"/>
      <c r="Z27" s="89"/>
    </row>
    <row r="28" spans="1:26" ht="16.5" customHeight="1" thickTop="1" thickBot="1" x14ac:dyDescent="0.3">
      <c r="A28" s="110" t="s">
        <v>30</v>
      </c>
      <c r="B28" s="85"/>
      <c r="C28" s="86"/>
      <c r="D28" s="85"/>
      <c r="E28" s="86"/>
      <c r="F28" s="85"/>
      <c r="G28" s="86"/>
      <c r="H28" s="85"/>
      <c r="I28" s="86"/>
      <c r="J28" s="87"/>
      <c r="K28" s="86"/>
      <c r="L28" s="86"/>
      <c r="N28" s="111"/>
      <c r="O28" s="111"/>
      <c r="Q28" s="111"/>
      <c r="R28" s="111"/>
      <c r="S28" s="111" t="s">
        <v>31</v>
      </c>
      <c r="T28" s="86"/>
      <c r="U28" s="96" t="str">
        <f>IF(ISNUMBER(U26),X28,"--")</f>
        <v>--</v>
      </c>
      <c r="V28" s="87"/>
      <c r="W28" s="88"/>
      <c r="X28" s="89">
        <f>ABS(SUM(Y7:Y21))</f>
        <v>0</v>
      </c>
      <c r="Y28" s="89" t="b">
        <f>X28&lt;=2</f>
        <v>1</v>
      </c>
      <c r="Z28" s="112"/>
    </row>
    <row r="29" spans="1:26" ht="5.0999999999999996" customHeight="1" thickTop="1" thickBot="1" x14ac:dyDescent="0.3">
      <c r="A29" s="110"/>
      <c r="B29" s="85"/>
      <c r="C29" s="86"/>
      <c r="D29" s="85"/>
      <c r="E29" s="86"/>
      <c r="F29" s="85"/>
      <c r="G29" s="86"/>
      <c r="H29" s="85"/>
      <c r="I29" s="86"/>
      <c r="J29" s="87"/>
      <c r="K29" s="86"/>
      <c r="L29" s="86"/>
      <c r="N29" s="113"/>
      <c r="O29" s="111"/>
      <c r="P29" s="114"/>
      <c r="Q29" s="115"/>
      <c r="R29" s="115"/>
      <c r="S29" s="116"/>
      <c r="T29" s="87"/>
      <c r="U29" s="74"/>
      <c r="V29" s="87"/>
      <c r="W29" s="88"/>
      <c r="X29" s="89"/>
      <c r="Y29" s="89"/>
      <c r="Z29" s="89"/>
    </row>
    <row r="30" spans="1:26" ht="16.5" customHeight="1" thickTop="1" thickBot="1" x14ac:dyDescent="0.35">
      <c r="A30" s="73"/>
      <c r="B30" s="85"/>
      <c r="C30" s="86"/>
      <c r="D30" s="85"/>
      <c r="E30" s="86"/>
      <c r="F30" s="85"/>
      <c r="G30" s="86"/>
      <c r="H30" s="85"/>
      <c r="I30" s="86"/>
      <c r="J30" s="87"/>
      <c r="K30" s="109"/>
      <c r="L30" s="86"/>
      <c r="N30" s="111"/>
      <c r="O30" s="111"/>
      <c r="Q30" s="111"/>
      <c r="R30" s="111"/>
      <c r="S30" s="111" t="s">
        <v>32</v>
      </c>
      <c r="T30" s="86"/>
      <c r="U30" s="96" t="str">
        <f>IF(ISNUMBER(U28),X30,"--")</f>
        <v>--</v>
      </c>
      <c r="V30" s="87"/>
      <c r="W30" s="88"/>
      <c r="X30" s="89">
        <f>SUM(Z7:Z21)</f>
        <v>0</v>
      </c>
      <c r="Y30" s="89" t="b">
        <f>X30&lt;=2</f>
        <v>1</v>
      </c>
      <c r="Z30" s="112"/>
    </row>
    <row r="31" spans="1:26" ht="5.0999999999999996" customHeight="1" thickTop="1" x14ac:dyDescent="0.3">
      <c r="B31" s="85"/>
      <c r="C31" s="86"/>
      <c r="D31" s="85"/>
      <c r="E31" s="86"/>
      <c r="F31" s="85"/>
      <c r="G31" s="86"/>
      <c r="H31" s="85"/>
      <c r="I31" s="86"/>
      <c r="J31" s="87"/>
      <c r="K31" s="86"/>
      <c r="L31" s="86"/>
      <c r="M31" s="86"/>
      <c r="N31" s="87"/>
      <c r="O31" s="86"/>
      <c r="P31" s="87"/>
      <c r="Q31" s="86"/>
      <c r="R31" s="86"/>
      <c r="S31" s="86"/>
      <c r="T31" s="87"/>
      <c r="U31" s="86"/>
      <c r="V31" s="87"/>
      <c r="W31" s="88"/>
      <c r="X31" s="89"/>
      <c r="Y31" s="112"/>
      <c r="Z31" s="112"/>
    </row>
    <row r="32" spans="1:26" ht="16.5" customHeight="1" x14ac:dyDescent="0.25">
      <c r="A32" s="110" t="s">
        <v>33</v>
      </c>
      <c r="B32" s="85"/>
      <c r="C32" s="86"/>
      <c r="D32" s="85"/>
      <c r="E32" s="86"/>
      <c r="F32" s="85"/>
      <c r="G32" s="86"/>
      <c r="H32" s="85"/>
      <c r="I32" s="86"/>
      <c r="J32" s="87"/>
      <c r="K32" s="86"/>
      <c r="L32" s="86"/>
      <c r="M32" s="86"/>
      <c r="N32" s="87"/>
      <c r="P32" s="117"/>
      <c r="Q32" s="136" t="str">
        <f>IF(ISNUMBER(U26),IF(AND(Y26,Y28,Y30),"EFZ bestanden","EFZ nicht bestanden"),"unvollständige Angaben")</f>
        <v>unvollständige Angaben</v>
      </c>
      <c r="R32" s="136"/>
      <c r="S32" s="136"/>
      <c r="T32" s="136"/>
      <c r="U32" s="136"/>
      <c r="V32" s="118"/>
      <c r="W32" s="117"/>
      <c r="X32" s="119"/>
      <c r="Y32" s="119"/>
      <c r="Z32" s="120"/>
    </row>
    <row r="33" spans="1:1" ht="5.0999999999999996" customHeight="1" x14ac:dyDescent="0.3"/>
    <row r="35" spans="1:1" hidden="1" x14ac:dyDescent="0.3"/>
    <row r="36" spans="1:1" hidden="1" x14ac:dyDescent="0.3">
      <c r="A36" s="45">
        <v>1</v>
      </c>
    </row>
    <row r="37" spans="1:1" hidden="1" x14ac:dyDescent="0.3">
      <c r="A37" s="45">
        <v>1.5</v>
      </c>
    </row>
    <row r="38" spans="1:1" hidden="1" x14ac:dyDescent="0.3">
      <c r="A38" s="45">
        <v>2</v>
      </c>
    </row>
    <row r="39" spans="1:1" hidden="1" x14ac:dyDescent="0.3">
      <c r="A39" s="45">
        <v>2.5</v>
      </c>
    </row>
    <row r="40" spans="1:1" hidden="1" x14ac:dyDescent="0.3">
      <c r="A40" s="45">
        <v>3</v>
      </c>
    </row>
    <row r="41" spans="1:1" hidden="1" x14ac:dyDescent="0.3">
      <c r="A41" s="45">
        <v>3.5</v>
      </c>
    </row>
    <row r="42" spans="1:1" hidden="1" x14ac:dyDescent="0.3">
      <c r="A42" s="45">
        <v>4</v>
      </c>
    </row>
    <row r="43" spans="1:1" hidden="1" x14ac:dyDescent="0.3">
      <c r="A43" s="45">
        <v>4.5</v>
      </c>
    </row>
    <row r="44" spans="1:1" hidden="1" x14ac:dyDescent="0.3">
      <c r="A44" s="45">
        <v>5</v>
      </c>
    </row>
    <row r="45" spans="1:1" hidden="1" x14ac:dyDescent="0.3">
      <c r="A45" s="45">
        <v>5.5</v>
      </c>
    </row>
    <row r="46" spans="1:1" hidden="1" x14ac:dyDescent="0.3">
      <c r="A46" s="45">
        <v>6</v>
      </c>
    </row>
    <row r="47" spans="1:1" hidden="1" x14ac:dyDescent="0.3"/>
    <row r="48" spans="1:1" hidden="1" x14ac:dyDescent="0.3"/>
  </sheetData>
  <sheetProtection sheet="1" objects="1" scenarios="1" selectLockedCells="1"/>
  <mergeCells count="14">
    <mergeCell ref="Q32:U32"/>
    <mergeCell ref="Y15:Y16"/>
    <mergeCell ref="Z15:Z16"/>
    <mergeCell ref="X17:X18"/>
    <mergeCell ref="Y17:Y18"/>
    <mergeCell ref="Z17:Z18"/>
    <mergeCell ref="Y19:Y21"/>
    <mergeCell ref="Z19:Z21"/>
    <mergeCell ref="X4:Z4"/>
    <mergeCell ref="Q1:W1"/>
    <mergeCell ref="C4:E4"/>
    <mergeCell ref="G4:I4"/>
    <mergeCell ref="K4:M4"/>
    <mergeCell ref="Q4:S4"/>
  </mergeCells>
  <conditionalFormatting sqref="Q32">
    <cfRule type="containsText" dxfId="4" priority="2" operator="containsText" text="EFZ nicht bestanden">
      <formula>NOT(ISERROR(SEARCH("EFZ nicht bestanden",Q32)))</formula>
    </cfRule>
    <cfRule type="containsText" dxfId="3" priority="3" operator="containsText" text="EFZ bestanden">
      <formula>NOT(ISERROR(SEARCH("EFZ bestanden",Q32)))</formula>
    </cfRule>
  </conditionalFormatting>
  <conditionalFormatting sqref="Y7:Z21">
    <cfRule type="cellIs" dxfId="2" priority="1" operator="lessThan">
      <formula>0</formula>
    </cfRule>
  </conditionalFormatting>
  <conditionalFormatting sqref="U26 U28 U30">
    <cfRule type="expression" dxfId="1" priority="4">
      <formula>AND(ISNUMBER($U26),NOT($Y26))</formula>
    </cfRule>
    <cfRule type="expression" dxfId="0" priority="5">
      <formula>AND(ISNUMBER($U26),$Y26)</formula>
    </cfRule>
  </conditionalFormatting>
  <dataValidations count="1">
    <dataValidation type="list" allowBlank="1" showInputMessage="1" showErrorMessage="1" errorTitle="Ungültige Note" error="Es können nur ganze oder halbe Noten von 1.0 bis 6.0 eingegeben werden." sqref="C17 E17 G17 I17 K17 M17 G19 M21 I19 I7 C7 E7 M7 O7 G7 K7 C13 E13 G13 I13 O13 O15 C9 E9 G9 I9 O9 C11 E11 G11 I11 O11 K11 M11" xr:uid="{14AC3660-8A7A-4351-8C58-E31C2EA2B8BC}">
      <formula1>Notenwerte</formula1>
    </dataValidation>
  </dataValidation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2884201E2476F45B7D551876B6BD7F6" ma:contentTypeVersion="15" ma:contentTypeDescription="Ein neues Dokument erstellen." ma:contentTypeScope="" ma:versionID="3f3a03544522ec42483049efe328bd2f">
  <xsd:schema xmlns:xsd="http://www.w3.org/2001/XMLSchema" xmlns:xs="http://www.w3.org/2001/XMLSchema" xmlns:p="http://schemas.microsoft.com/office/2006/metadata/properties" xmlns:ns2="df654db5-f51c-4952-8e98-b2624be93a2f" xmlns:ns3="5061e5e8-6c67-4545-8e01-e4be7d212430" targetNamespace="http://schemas.microsoft.com/office/2006/metadata/properties" ma:root="true" ma:fieldsID="1637baf16b338b61c2018d86ad09b550" ns2:_="" ns3:_="">
    <xsd:import namespace="df654db5-f51c-4952-8e98-b2624be93a2f"/>
    <xsd:import namespace="5061e5e8-6c67-4545-8e01-e4be7d212430"/>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54db5-f51c-4952-8e98-b2624be93a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74ea85f6-e8cb-4a44-8b92-dc6984d689c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1e5e8-6c67-4545-8e01-e4be7d212430"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69644fa2-3462-4266-b8f2-97f345429e39}" ma:internalName="TaxCatchAll" ma:showField="CatchAllData" ma:web="5061e5e8-6c67-4545-8e01-e4be7d2124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f654db5-f51c-4952-8e98-b2624be93a2f">
      <Terms xmlns="http://schemas.microsoft.com/office/infopath/2007/PartnerControls"/>
    </lcf76f155ced4ddcb4097134ff3c332f>
    <TaxCatchAll xmlns="5061e5e8-6c67-4545-8e01-e4be7d21243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688B19-79F3-4269-BE9D-80069A61FF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654db5-f51c-4952-8e98-b2624be93a2f"/>
    <ds:schemaRef ds:uri="5061e5e8-6c67-4545-8e01-e4be7d21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A40476-BD8A-4BBE-8D40-DCD2D8A7CEA9}">
  <ds:schemaRefs>
    <ds:schemaRef ds:uri="http://schemas.microsoft.com/office/2006/metadata/properties"/>
    <ds:schemaRef ds:uri="http://schemas.microsoft.com/office/infopath/2007/PartnerControls"/>
    <ds:schemaRef ds:uri="df654db5-f51c-4952-8e98-b2624be93a2f"/>
    <ds:schemaRef ds:uri="5061e5e8-6c67-4545-8e01-e4be7d212430"/>
  </ds:schemaRefs>
</ds:datastoreItem>
</file>

<file path=customXml/itemProps3.xml><?xml version="1.0" encoding="utf-8"?>
<ds:datastoreItem xmlns:ds="http://schemas.openxmlformats.org/officeDocument/2006/customXml" ds:itemID="{272ED707-6AAD-460B-A360-5795C27CE5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DeutschMS</vt:lpstr>
      <vt:lpstr>Deutsch_RomanischMS</vt:lpstr>
      <vt:lpstr>ItalienischMS</vt:lpstr>
      <vt:lpstr>DeutschMS!Druckbereich</vt:lpstr>
      <vt:lpstr>DeutschMS!Notenwerte</vt:lpstr>
    </vt:vector>
  </TitlesOfParts>
  <Company>Kaufm. Berufsschule Oberengadin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KV-Sam</dc:creator>
  <cp:lastModifiedBy>Frei Mathias</cp:lastModifiedBy>
  <cp:lastPrinted>2022-10-03T11:49:31Z</cp:lastPrinted>
  <dcterms:created xsi:type="dcterms:W3CDTF">2019-04-25T08:22:00Z</dcterms:created>
  <dcterms:modified xsi:type="dcterms:W3CDTF">2023-05-05T17:46:44Z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0x010100C2884201E2476F45B7D551876B6BD7F6</vt:lpwstr>
  </property>
  <property fmtid="{D5CDD505-2E9C-101B-9397-08002B2CF9AE}" pid="3" name="MediaServiceImageTags">
    <vt:lpwstr/>
  </property>
</Properties>
</file>